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User\Documents\My Documents\Accounts\"/>
    </mc:Choice>
  </mc:AlternateContent>
  <xr:revisionPtr revIDLastSave="0" documentId="8_{3871A84B-F1C5-4D21-AADE-8597419C95F4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" i="1" l="1"/>
  <c r="U17" i="1" l="1"/>
  <c r="N11" i="1"/>
  <c r="D24" i="1" l="1"/>
  <c r="Y26" i="1" l="1"/>
  <c r="Y27" i="1" s="1"/>
  <c r="Y28" i="1" s="1"/>
  <c r="Y29" i="1" s="1"/>
  <c r="Y30" i="1" s="1"/>
  <c r="Y31" i="1" s="1"/>
  <c r="Y32" i="1" s="1"/>
  <c r="Y33" i="1" s="1"/>
  <c r="J24" i="1"/>
  <c r="I24" i="1"/>
  <c r="H24" i="1"/>
  <c r="G24" i="1"/>
  <c r="F24" i="1"/>
  <c r="E24" i="1"/>
  <c r="J33" i="1"/>
  <c r="I33" i="1"/>
  <c r="H33" i="1"/>
  <c r="G33" i="1"/>
  <c r="F33" i="1"/>
  <c r="E33" i="1"/>
  <c r="D33" i="1"/>
  <c r="K33" i="1"/>
  <c r="K34" i="1" s="1"/>
  <c r="M33" i="1" s="1"/>
  <c r="K7" i="1"/>
  <c r="K5" i="1"/>
  <c r="K4" i="1"/>
  <c r="K3" i="1"/>
  <c r="K25" i="1" l="1"/>
  <c r="M24" i="1" s="1"/>
  <c r="U20" i="1" s="1"/>
  <c r="F34" i="1"/>
  <c r="M31" i="1" s="1"/>
  <c r="K24" i="1"/>
  <c r="F25" i="1"/>
  <c r="M22" i="1" s="1"/>
  <c r="M23" i="1" l="1"/>
  <c r="M25" i="1" s="1"/>
  <c r="U18" i="1"/>
  <c r="M32" i="1"/>
  <c r="M34" i="1" s="1"/>
  <c r="U19" i="1"/>
  <c r="U21" i="1" s="1"/>
</calcChain>
</file>

<file path=xl/sharedStrings.xml><?xml version="1.0" encoding="utf-8"?>
<sst xmlns="http://schemas.openxmlformats.org/spreadsheetml/2006/main" count="111" uniqueCount="69">
  <si>
    <t>Parish Council - Cash Book</t>
  </si>
  <si>
    <t>Village Hall - Cash Book</t>
  </si>
  <si>
    <t>Receipts</t>
  </si>
  <si>
    <t>Payments</t>
  </si>
  <si>
    <t>Date</t>
  </si>
  <si>
    <t>Chq No</t>
  </si>
  <si>
    <t>Details</t>
  </si>
  <si>
    <t>Precept</t>
  </si>
  <si>
    <t>Interest</t>
  </si>
  <si>
    <t>Other</t>
  </si>
  <si>
    <t>General Admin</t>
  </si>
  <si>
    <t>Grants</t>
  </si>
  <si>
    <t>VAT</t>
  </si>
  <si>
    <t>Inc VAT</t>
  </si>
  <si>
    <t>Hiring</t>
  </si>
  <si>
    <t>Village Improvements</t>
  </si>
  <si>
    <t>INC VAT</t>
  </si>
  <si>
    <t>D/D</t>
  </si>
  <si>
    <t xml:space="preserve">Transitional relief  </t>
  </si>
  <si>
    <t xml:space="preserve">Small Business Rate relief </t>
  </si>
  <si>
    <t>Total Income</t>
  </si>
  <si>
    <t>Total Expenditure</t>
  </si>
  <si>
    <t xml:space="preserve"> </t>
  </si>
  <si>
    <t>Transparency Fund</t>
  </si>
  <si>
    <t>Income</t>
  </si>
  <si>
    <t>BACs Credit</t>
  </si>
  <si>
    <t>YCLA Transparency Funding</t>
  </si>
  <si>
    <t>Website</t>
  </si>
  <si>
    <t>365 annual (fee)</t>
  </si>
  <si>
    <t>ComputerFX</t>
  </si>
  <si>
    <t>Fee</t>
  </si>
  <si>
    <t>Non Domestic Rates 2020/21</t>
  </si>
  <si>
    <t>Clerk's salary</t>
  </si>
  <si>
    <t>Ladywell</t>
  </si>
  <si>
    <t>RDC</t>
  </si>
  <si>
    <t>D Bulmer (Village Hall floor)</t>
  </si>
  <si>
    <t>Zurich Insurance</t>
  </si>
  <si>
    <t>YCLA</t>
  </si>
  <si>
    <t>SLCC (2019 arrears)</t>
  </si>
  <si>
    <t>CPRE</t>
  </si>
  <si>
    <t>D Bulmer (Village Hall door)</t>
  </si>
  <si>
    <t>J Smith (Sanitiser &amp; dispenser)</t>
  </si>
  <si>
    <t>Business Stream</t>
  </si>
  <si>
    <t>Payne (Table Tennis)</t>
  </si>
  <si>
    <t>NPower</t>
  </si>
  <si>
    <t>NPower (refund)</t>
  </si>
  <si>
    <t>ComputerFX (annual fee)</t>
  </si>
  <si>
    <t>SLCC (2021 -2022)</t>
  </si>
  <si>
    <t>Clerk's Salary</t>
  </si>
  <si>
    <t>HMRC</t>
  </si>
  <si>
    <t>J Smith (Floor Finishes/Doormat)</t>
  </si>
  <si>
    <t>2020/2021</t>
  </si>
  <si>
    <t>Petty Cash</t>
  </si>
  <si>
    <t>Postage stamps</t>
  </si>
  <si>
    <t xml:space="preserve">HMRC  recovered VAT </t>
  </si>
  <si>
    <r>
      <t xml:space="preserve">Parish </t>
    </r>
    <r>
      <rPr>
        <sz val="7"/>
        <color theme="1"/>
        <rFont val="Arial"/>
        <family val="2"/>
      </rPr>
      <t>Improvements</t>
    </r>
  </si>
  <si>
    <t>12 x Monthly pmts</t>
  </si>
  <si>
    <t>12 x Monthly pymts</t>
  </si>
  <si>
    <t>B/F</t>
  </si>
  <si>
    <t>Exp</t>
  </si>
  <si>
    <t>C/F</t>
  </si>
  <si>
    <t>from 2019/2020</t>
  </si>
  <si>
    <t>to 2021/2022</t>
  </si>
  <si>
    <t>Balance B/F  from 2019/2020</t>
  </si>
  <si>
    <t>INCOME 2020/2021</t>
  </si>
  <si>
    <t>EXPENDITURE  2020/2021</t>
  </si>
  <si>
    <t>Balance  C/F to 2021/2022</t>
  </si>
  <si>
    <t>Financial Summary</t>
  </si>
  <si>
    <t>Village Hall Deposit a/c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</si>
</sst>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dd/mm/yyyy;@"/>
    <numFmt numFmtId="165" formatCode="#,##0_ ;\-#,##0\ "/>
    <numFmt numFmtId="166" formatCode="_(* #,##0.00_);_(* \(#,##0.00\);_(* &quot;-&quot;??_);_(@_)"/>
    <numFmt numFmtId="167" formatCode="&quot;£&quot;#,##0.00"/>
  </numFmts>
  <fonts count="1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theme="1"/>
      <name val="Arial"/>
      <family val="2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207">
    <xf numFmtId="0" fontId="0" fillId="0" borderId="0" xfId="0"/>
    <xf numFmtId="164" fontId="1" fillId="0" borderId="0" xfId="0" applyNumberFormat="1" applyFont="1" applyAlignment="1">
      <alignment horizontal="center" vertical="center"/>
    </xf>
    <xf numFmtId="165" fontId="1" fillId="0" borderId="0" xfId="0" applyNumberFormat="1" applyFont="1"/>
    <xf numFmtId="166" fontId="1" fillId="0" borderId="0" xfId="0" applyNumberFormat="1" applyFont="1"/>
    <xf numFmtId="14" fontId="1" fillId="0" borderId="0" xfId="0" applyNumberFormat="1" applyFont="1" applyAlignment="1">
      <alignment horizontal="center" vertical="center"/>
    </xf>
    <xf numFmtId="166" fontId="1" fillId="0" borderId="0" xfId="0" applyNumberFormat="1" applyFont="1" applyFill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/>
    </xf>
    <xf numFmtId="166" fontId="3" fillId="0" borderId="12" xfId="0" applyNumberFormat="1" applyFont="1" applyFill="1" applyBorder="1" applyAlignment="1">
      <alignment horizontal="center" vertical="center"/>
    </xf>
    <xf numFmtId="166" fontId="3" fillId="0" borderId="13" xfId="0" applyNumberFormat="1" applyFont="1" applyFill="1" applyBorder="1" applyAlignment="1">
      <alignment horizontal="center" vertical="center"/>
    </xf>
    <xf numFmtId="166" fontId="3" fillId="0" borderId="11" xfId="0" applyNumberFormat="1" applyFont="1" applyFill="1" applyBorder="1" applyAlignment="1">
      <alignment horizontal="center" vertical="center"/>
    </xf>
    <xf numFmtId="166" fontId="3" fillId="0" borderId="11" xfId="0" applyNumberFormat="1" applyFont="1" applyFill="1" applyBorder="1" applyAlignment="1">
      <alignment horizontal="center" vertical="center" wrapText="1"/>
    </xf>
    <xf numFmtId="166" fontId="3" fillId="0" borderId="0" xfId="0" applyNumberFormat="1" applyFont="1" applyFill="1" applyBorder="1" applyAlignment="1">
      <alignment horizontal="center" vertical="center"/>
    </xf>
    <xf numFmtId="166" fontId="4" fillId="0" borderId="11" xfId="0" applyNumberFormat="1" applyFont="1" applyFill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14" fontId="2" fillId="0" borderId="13" xfId="0" applyNumberFormat="1" applyFont="1" applyFill="1" applyBorder="1" applyAlignment="1">
      <alignment horizontal="center" vertical="center"/>
    </xf>
    <xf numFmtId="0" fontId="2" fillId="0" borderId="11" xfId="0" applyFont="1" applyFill="1" applyBorder="1"/>
    <xf numFmtId="166" fontId="2" fillId="0" borderId="13" xfId="0" applyNumberFormat="1" applyFont="1" applyFill="1" applyBorder="1"/>
    <xf numFmtId="166" fontId="2" fillId="0" borderId="11" xfId="0" applyNumberFormat="1" applyFont="1" applyFill="1" applyBorder="1"/>
    <xf numFmtId="166" fontId="2" fillId="0" borderId="12" xfId="0" applyNumberFormat="1" applyFont="1" applyFill="1" applyBorder="1"/>
    <xf numFmtId="0" fontId="3" fillId="0" borderId="11" xfId="0" applyNumberFormat="1" applyFont="1" applyFill="1" applyBorder="1" applyAlignment="1">
      <alignment horizontal="center" vertical="center"/>
    </xf>
    <xf numFmtId="166" fontId="1" fillId="0" borderId="0" xfId="0" applyNumberFormat="1" applyFont="1" applyFill="1" applyBorder="1"/>
    <xf numFmtId="0" fontId="1" fillId="0" borderId="11" xfId="0" applyNumberFormat="1" applyFont="1" applyFill="1" applyBorder="1"/>
    <xf numFmtId="166" fontId="1" fillId="0" borderId="12" xfId="0" applyNumberFormat="1" applyFont="1" applyFill="1" applyBorder="1"/>
    <xf numFmtId="166" fontId="1" fillId="0" borderId="11" xfId="0" applyNumberFormat="1" applyFont="1" applyFill="1" applyBorder="1"/>
    <xf numFmtId="166" fontId="1" fillId="0" borderId="0" xfId="0" applyNumberFormat="1" applyFont="1" applyBorder="1"/>
    <xf numFmtId="14" fontId="1" fillId="0" borderId="13" xfId="0" applyNumberFormat="1" applyFont="1" applyBorder="1" applyAlignment="1">
      <alignment horizontal="center"/>
    </xf>
    <xf numFmtId="166" fontId="1" fillId="0" borderId="11" xfId="0" applyNumberFormat="1" applyFont="1" applyBorder="1"/>
    <xf numFmtId="164" fontId="1" fillId="0" borderId="15" xfId="0" applyNumberFormat="1" applyFont="1" applyBorder="1" applyAlignment="1">
      <alignment horizontal="center" vertical="center"/>
    </xf>
    <xf numFmtId="165" fontId="1" fillId="0" borderId="11" xfId="0" applyNumberFormat="1" applyFont="1" applyBorder="1"/>
    <xf numFmtId="166" fontId="1" fillId="0" borderId="11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right"/>
    </xf>
    <xf numFmtId="164" fontId="1" fillId="0" borderId="13" xfId="0" applyNumberFormat="1" applyFont="1" applyBorder="1" applyAlignment="1">
      <alignment horizontal="center"/>
    </xf>
    <xf numFmtId="14" fontId="2" fillId="0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/>
    <xf numFmtId="166" fontId="2" fillId="0" borderId="16" xfId="0" applyNumberFormat="1" applyFont="1" applyFill="1" applyBorder="1"/>
    <xf numFmtId="166" fontId="2" fillId="0" borderId="17" xfId="0" applyNumberFormat="1" applyFont="1" applyFill="1" applyBorder="1"/>
    <xf numFmtId="166" fontId="2" fillId="0" borderId="18" xfId="0" applyNumberFormat="1" applyFont="1" applyFill="1" applyBorder="1"/>
    <xf numFmtId="1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0" fillId="0" borderId="0" xfId="0" applyFill="1"/>
    <xf numFmtId="165" fontId="1" fillId="0" borderId="0" xfId="0" applyNumberFormat="1" applyFont="1" applyBorder="1"/>
    <xf numFmtId="166" fontId="2" fillId="0" borderId="0" xfId="0" applyNumberFormat="1" applyFont="1" applyFill="1" applyBorder="1"/>
    <xf numFmtId="166" fontId="1" fillId="0" borderId="0" xfId="0" applyNumberFormat="1" applyFont="1" applyFill="1" applyBorder="1" applyAlignment="1">
      <alignment vertical="center"/>
    </xf>
    <xf numFmtId="0" fontId="0" fillId="0" borderId="0" xfId="0" applyFill="1" applyBorder="1"/>
    <xf numFmtId="166" fontId="2" fillId="0" borderId="0" xfId="0" applyNumberFormat="1" applyFont="1" applyFill="1"/>
    <xf numFmtId="14" fontId="0" fillId="0" borderId="0" xfId="0" applyNumberFormat="1" applyFill="1" applyAlignment="1">
      <alignment horizontal="center" vertical="center"/>
    </xf>
    <xf numFmtId="0" fontId="1" fillId="0" borderId="0" xfId="0" applyFont="1" applyFill="1"/>
    <xf numFmtId="166" fontId="1" fillId="0" borderId="14" xfId="0" applyNumberFormat="1" applyFont="1" applyBorder="1"/>
    <xf numFmtId="166" fontId="2" fillId="0" borderId="0" xfId="0" applyNumberFormat="1" applyFont="1" applyBorder="1"/>
    <xf numFmtId="0" fontId="0" fillId="0" borderId="0" xfId="0" applyBorder="1"/>
    <xf numFmtId="166" fontId="1" fillId="0" borderId="24" xfId="0" applyNumberFormat="1" applyFont="1" applyBorder="1"/>
    <xf numFmtId="165" fontId="2" fillId="0" borderId="0" xfId="0" applyNumberFormat="1" applyFont="1" applyBorder="1"/>
    <xf numFmtId="165" fontId="2" fillId="0" borderId="0" xfId="0" applyNumberFormat="1" applyFont="1"/>
    <xf numFmtId="166" fontId="2" fillId="0" borderId="0" xfId="0" applyNumberFormat="1" applyFont="1"/>
    <xf numFmtId="164" fontId="1" fillId="0" borderId="20" xfId="0" applyNumberFormat="1" applyFont="1" applyBorder="1" applyAlignment="1">
      <alignment horizontal="center" vertical="center"/>
    </xf>
    <xf numFmtId="165" fontId="1" fillId="0" borderId="24" xfId="0" applyNumberFormat="1" applyFont="1" applyBorder="1"/>
    <xf numFmtId="166" fontId="1" fillId="0" borderId="24" xfId="0" applyNumberFormat="1" applyFont="1" applyBorder="1" applyAlignment="1">
      <alignment horizontal="center"/>
    </xf>
    <xf numFmtId="166" fontId="1" fillId="0" borderId="21" xfId="0" applyNumberFormat="1" applyFont="1" applyBorder="1" applyAlignment="1">
      <alignment horizontal="center"/>
    </xf>
    <xf numFmtId="166" fontId="1" fillId="0" borderId="0" xfId="0" applyNumberFormat="1" applyFont="1" applyBorder="1" applyAlignment="1">
      <alignment horizontal="center"/>
    </xf>
    <xf numFmtId="166" fontId="1" fillId="0" borderId="14" xfId="0" applyNumberFormat="1" applyFont="1" applyBorder="1" applyAlignment="1">
      <alignment horizontal="center"/>
    </xf>
    <xf numFmtId="166" fontId="1" fillId="0" borderId="0" xfId="0" applyNumberFormat="1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right" vertical="center"/>
    </xf>
    <xf numFmtId="164" fontId="1" fillId="0" borderId="15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/>
    <xf numFmtId="167" fontId="1" fillId="0" borderId="0" xfId="0" applyNumberFormat="1" applyFont="1" applyFill="1" applyBorder="1"/>
    <xf numFmtId="2" fontId="1" fillId="0" borderId="0" xfId="0" applyNumberFormat="1" applyFont="1" applyFill="1" applyBorder="1"/>
    <xf numFmtId="165" fontId="1" fillId="2" borderId="0" xfId="0" applyNumberFormat="1" applyFont="1" applyFill="1" applyBorder="1"/>
    <xf numFmtId="166" fontId="1" fillId="2" borderId="0" xfId="0" applyNumberFormat="1" applyFont="1" applyFill="1" applyBorder="1"/>
    <xf numFmtId="166" fontId="3" fillId="0" borderId="11" xfId="0" applyNumberFormat="1" applyFont="1" applyFill="1" applyBorder="1" applyAlignment="1">
      <alignment horizontal="left" vertical="center"/>
    </xf>
    <xf numFmtId="0" fontId="1" fillId="0" borderId="11" xfId="0" applyFont="1" applyBorder="1"/>
    <xf numFmtId="43" fontId="1" fillId="0" borderId="11" xfId="1" applyFont="1" applyBorder="1"/>
    <xf numFmtId="0" fontId="0" fillId="0" borderId="11" xfId="0" applyBorder="1"/>
    <xf numFmtId="166" fontId="1" fillId="0" borderId="11" xfId="0" applyNumberFormat="1" applyFont="1" applyFill="1" applyBorder="1" applyAlignment="1">
      <alignment horizontal="left"/>
    </xf>
    <xf numFmtId="3" fontId="1" fillId="0" borderId="11" xfId="0" applyNumberFormat="1" applyFont="1" applyFill="1" applyBorder="1"/>
    <xf numFmtId="164" fontId="3" fillId="0" borderId="13" xfId="0" applyNumberFormat="1" applyFont="1" applyBorder="1" applyAlignment="1">
      <alignment horizontal="center" vertical="center"/>
    </xf>
    <xf numFmtId="0" fontId="0" fillId="0" borderId="12" xfId="0" applyBorder="1"/>
    <xf numFmtId="164" fontId="1" fillId="0" borderId="13" xfId="0" applyNumberFormat="1" applyFont="1" applyBorder="1" applyAlignment="1">
      <alignment horizontal="center" vertical="center"/>
    </xf>
    <xf numFmtId="0" fontId="1" fillId="0" borderId="12" xfId="0" applyFont="1" applyBorder="1"/>
    <xf numFmtId="166" fontId="7" fillId="0" borderId="0" xfId="0" applyNumberFormat="1" applyFont="1" applyFill="1" applyBorder="1"/>
    <xf numFmtId="14" fontId="1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/>
    <xf numFmtId="166" fontId="1" fillId="0" borderId="25" xfId="0" applyNumberFormat="1" applyFont="1" applyFill="1" applyBorder="1"/>
    <xf numFmtId="14" fontId="2" fillId="0" borderId="22" xfId="0" applyNumberFormat="1" applyFont="1" applyFill="1" applyBorder="1" applyAlignment="1">
      <alignment horizontal="center" vertical="center"/>
    </xf>
    <xf numFmtId="0" fontId="2" fillId="0" borderId="25" xfId="0" applyFont="1" applyFill="1" applyBorder="1"/>
    <xf numFmtId="166" fontId="2" fillId="0" borderId="25" xfId="0" applyNumberFormat="1" applyFont="1" applyFill="1" applyBorder="1"/>
    <xf numFmtId="165" fontId="4" fillId="0" borderId="11" xfId="0" applyNumberFormat="1" applyFont="1" applyFill="1" applyBorder="1" applyAlignment="1">
      <alignment horizontal="center" vertical="center"/>
    </xf>
    <xf numFmtId="166" fontId="4" fillId="0" borderId="11" xfId="0" applyNumberFormat="1" applyFont="1" applyFill="1" applyBorder="1" applyAlignment="1">
      <alignment horizontal="center" vertical="center" wrapText="1"/>
    </xf>
    <xf numFmtId="166" fontId="4" fillId="0" borderId="28" xfId="0" applyNumberFormat="1" applyFont="1" applyFill="1" applyBorder="1" applyAlignment="1">
      <alignment horizontal="center" vertical="center" wrapText="1"/>
    </xf>
    <xf numFmtId="166" fontId="2" fillId="0" borderId="28" xfId="0" applyNumberFormat="1" applyFont="1" applyFill="1" applyBorder="1"/>
    <xf numFmtId="14" fontId="4" fillId="0" borderId="13" xfId="0" applyNumberFormat="1" applyFont="1" applyFill="1" applyBorder="1" applyAlignment="1">
      <alignment horizontal="center" vertical="center"/>
    </xf>
    <xf numFmtId="166" fontId="4" fillId="0" borderId="12" xfId="0" applyNumberFormat="1" applyFont="1" applyFill="1" applyBorder="1" applyAlignment="1">
      <alignment horizontal="center" vertical="center"/>
    </xf>
    <xf numFmtId="166" fontId="2" fillId="0" borderId="29" xfId="0" applyNumberFormat="1" applyFont="1" applyFill="1" applyBorder="1"/>
    <xf numFmtId="166" fontId="3" fillId="0" borderId="30" xfId="0" applyNumberFormat="1" applyFont="1" applyFill="1" applyBorder="1" applyAlignment="1">
      <alignment horizontal="center" vertical="center"/>
    </xf>
    <xf numFmtId="166" fontId="3" fillId="0" borderId="28" xfId="0" applyNumberFormat="1" applyFont="1" applyFill="1" applyBorder="1" applyAlignment="1">
      <alignment horizontal="center" vertical="center" wrapText="1"/>
    </xf>
    <xf numFmtId="166" fontId="4" fillId="0" borderId="30" xfId="0" applyNumberFormat="1" applyFont="1" applyFill="1" applyBorder="1" applyAlignment="1">
      <alignment horizontal="center" vertical="center"/>
    </xf>
    <xf numFmtId="0" fontId="2" fillId="0" borderId="30" xfId="0" applyFont="1" applyFill="1" applyBorder="1"/>
    <xf numFmtId="0" fontId="2" fillId="0" borderId="31" xfId="0" applyFont="1" applyFill="1" applyBorder="1"/>
    <xf numFmtId="166" fontId="4" fillId="0" borderId="13" xfId="0" applyNumberFormat="1" applyFont="1" applyFill="1" applyBorder="1" applyAlignment="1">
      <alignment horizontal="center" vertical="center"/>
    </xf>
    <xf numFmtId="14" fontId="2" fillId="0" borderId="15" xfId="0" applyNumberFormat="1" applyFont="1" applyFill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165" fontId="1" fillId="0" borderId="25" xfId="0" applyNumberFormat="1" applyFont="1" applyBorder="1"/>
    <xf numFmtId="166" fontId="1" fillId="0" borderId="25" xfId="0" applyNumberFormat="1" applyFont="1" applyBorder="1"/>
    <xf numFmtId="166" fontId="1" fillId="0" borderId="0" xfId="0" applyNumberFormat="1" applyFont="1" applyFill="1" applyBorder="1" applyAlignment="1"/>
    <xf numFmtId="166" fontId="1" fillId="2" borderId="14" xfId="0" applyNumberFormat="1" applyFont="1" applyFill="1" applyBorder="1"/>
    <xf numFmtId="0" fontId="3" fillId="0" borderId="0" xfId="0" applyFont="1" applyFill="1" applyBorder="1" applyAlignment="1">
      <alignment horizontal="center"/>
    </xf>
    <xf numFmtId="166" fontId="3" fillId="0" borderId="0" xfId="0" applyNumberFormat="1" applyFont="1" applyFill="1" applyBorder="1" applyAlignment="1">
      <alignment horizontal="center"/>
    </xf>
    <xf numFmtId="43" fontId="1" fillId="0" borderId="0" xfId="0" applyNumberFormat="1" applyFont="1" applyFill="1" applyBorder="1"/>
    <xf numFmtId="2" fontId="7" fillId="0" borderId="0" xfId="0" applyNumberFormat="1" applyFont="1" applyFill="1" applyBorder="1"/>
    <xf numFmtId="164" fontId="1" fillId="2" borderId="15" xfId="0" applyNumberFormat="1" applyFont="1" applyFill="1" applyBorder="1" applyAlignment="1">
      <alignment horizontal="center" vertical="center"/>
    </xf>
    <xf numFmtId="166" fontId="1" fillId="3" borderId="3" xfId="0" applyNumberFormat="1" applyFont="1" applyFill="1" applyBorder="1"/>
    <xf numFmtId="166" fontId="2" fillId="3" borderId="3" xfId="0" applyNumberFormat="1" applyFont="1" applyFill="1" applyBorder="1"/>
    <xf numFmtId="166" fontId="1" fillId="3" borderId="3" xfId="0" applyNumberFormat="1" applyFont="1" applyFill="1" applyBorder="1" applyAlignment="1">
      <alignment vertical="center"/>
    </xf>
    <xf numFmtId="0" fontId="7" fillId="2" borderId="15" xfId="0" applyNumberFormat="1" applyFont="1" applyFill="1" applyBorder="1" applyAlignment="1">
      <alignment horizontal="right" vertical="center"/>
    </xf>
    <xf numFmtId="166" fontId="7" fillId="2" borderId="0" xfId="0" applyNumberFormat="1" applyFont="1" applyFill="1" applyBorder="1"/>
    <xf numFmtId="0" fontId="7" fillId="2" borderId="14" xfId="0" applyFont="1" applyFill="1" applyBorder="1"/>
    <xf numFmtId="49" fontId="7" fillId="2" borderId="0" xfId="0" applyNumberFormat="1" applyFont="1" applyFill="1" applyBorder="1"/>
    <xf numFmtId="0" fontId="7" fillId="2" borderId="15" xfId="0" applyNumberFormat="1" applyFont="1" applyFill="1" applyBorder="1" applyAlignment="1">
      <alignment horizontal="right"/>
    </xf>
    <xf numFmtId="0" fontId="7" fillId="2" borderId="0" xfId="0" applyFont="1" applyFill="1" applyBorder="1"/>
    <xf numFmtId="166" fontId="7" fillId="2" borderId="14" xfId="0" applyNumberFormat="1" applyFont="1" applyFill="1" applyBorder="1"/>
    <xf numFmtId="0" fontId="7" fillId="2" borderId="22" xfId="0" applyNumberFormat="1" applyFont="1" applyFill="1" applyBorder="1" applyAlignment="1">
      <alignment horizontal="right"/>
    </xf>
    <xf numFmtId="0" fontId="7" fillId="2" borderId="25" xfId="0" applyFont="1" applyFill="1" applyBorder="1"/>
    <xf numFmtId="166" fontId="7" fillId="2" borderId="23" xfId="0" applyNumberFormat="1" applyFont="1" applyFill="1" applyBorder="1"/>
    <xf numFmtId="14" fontId="1" fillId="2" borderId="15" xfId="0" applyNumberFormat="1" applyFont="1" applyFill="1" applyBorder="1" applyAlignment="1">
      <alignment horizontal="center"/>
    </xf>
    <xf numFmtId="166" fontId="7" fillId="0" borderId="0" xfId="0" applyNumberFormat="1" applyFont="1"/>
    <xf numFmtId="0" fontId="7" fillId="2" borderId="15" xfId="0" applyFont="1" applyFill="1" applyBorder="1" applyAlignment="1">
      <alignment horizontal="right"/>
    </xf>
    <xf numFmtId="166" fontId="7" fillId="2" borderId="15" xfId="0" applyNumberFormat="1" applyFont="1" applyFill="1" applyBorder="1" applyAlignment="1">
      <alignment horizontal="right"/>
    </xf>
    <xf numFmtId="0" fontId="7" fillId="2" borderId="22" xfId="0" applyFont="1" applyFill="1" applyBorder="1" applyAlignment="1">
      <alignment horizontal="right"/>
    </xf>
    <xf numFmtId="166" fontId="7" fillId="2" borderId="25" xfId="0" applyNumberFormat="1" applyFont="1" applyFill="1" applyBorder="1"/>
    <xf numFmtId="167" fontId="11" fillId="2" borderId="0" xfId="0" applyNumberFormat="1" applyFont="1" applyFill="1" applyBorder="1"/>
    <xf numFmtId="167" fontId="11" fillId="2" borderId="33" xfId="0" applyNumberFormat="1" applyFont="1" applyFill="1" applyBorder="1"/>
    <xf numFmtId="167" fontId="11" fillId="2" borderId="19" xfId="0" applyNumberFormat="1" applyFont="1" applyFill="1" applyBorder="1"/>
    <xf numFmtId="167" fontId="11" fillId="2" borderId="25" xfId="0" applyNumberFormat="1" applyFont="1" applyFill="1" applyBorder="1"/>
    <xf numFmtId="167" fontId="7" fillId="2" borderId="0" xfId="0" applyNumberFormat="1" applyFont="1" applyFill="1" applyBorder="1"/>
    <xf numFmtId="167" fontId="7" fillId="2" borderId="33" xfId="0" applyNumberFormat="1" applyFont="1" applyFill="1" applyBorder="1"/>
    <xf numFmtId="167" fontId="7" fillId="2" borderId="19" xfId="0" applyNumberFormat="1" applyFont="1" applyFill="1" applyBorder="1"/>
    <xf numFmtId="167" fontId="7" fillId="2" borderId="25" xfId="0" applyNumberFormat="1" applyFont="1" applyFill="1" applyBorder="1"/>
    <xf numFmtId="14" fontId="1" fillId="0" borderId="0" xfId="0" applyNumberFormat="1" applyFont="1" applyFill="1" applyBorder="1"/>
    <xf numFmtId="0" fontId="1" fillId="0" borderId="26" xfId="0" applyFont="1" applyFill="1" applyBorder="1"/>
    <xf numFmtId="167" fontId="1" fillId="0" borderId="27" xfId="0" applyNumberFormat="1" applyFont="1" applyFill="1" applyBorder="1"/>
    <xf numFmtId="0" fontId="1" fillId="0" borderId="13" xfId="0" applyFont="1" applyFill="1" applyBorder="1"/>
    <xf numFmtId="167" fontId="1" fillId="0" borderId="12" xfId="0" applyNumberFormat="1" applyFont="1" applyFill="1" applyBorder="1"/>
    <xf numFmtId="0" fontId="1" fillId="0" borderId="16" xfId="0" applyFont="1" applyFill="1" applyBorder="1"/>
    <xf numFmtId="167" fontId="1" fillId="0" borderId="18" xfId="0" applyNumberFormat="1" applyFont="1" applyFill="1" applyBorder="1"/>
    <xf numFmtId="0" fontId="1" fillId="0" borderId="26" xfId="0" applyFont="1" applyBorder="1"/>
    <xf numFmtId="167" fontId="1" fillId="0" borderId="27" xfId="2" applyNumberFormat="1" applyFont="1" applyFill="1" applyBorder="1"/>
    <xf numFmtId="167" fontId="2" fillId="0" borderId="13" xfId="0" applyNumberFormat="1" applyFont="1" applyFill="1" applyBorder="1"/>
    <xf numFmtId="0" fontId="1" fillId="3" borderId="16" xfId="0" applyFont="1" applyFill="1" applyBorder="1"/>
    <xf numFmtId="167" fontId="1" fillId="3" borderId="18" xfId="0" applyNumberFormat="1" applyFont="1" applyFill="1" applyBorder="1"/>
    <xf numFmtId="167" fontId="0" fillId="0" borderId="0" xfId="0" applyNumberFormat="1"/>
    <xf numFmtId="166" fontId="5" fillId="0" borderId="0" xfId="0" applyNumberFormat="1" applyFont="1" applyBorder="1" applyAlignment="1">
      <alignment horizontal="center"/>
    </xf>
    <xf numFmtId="166" fontId="2" fillId="0" borderId="4" xfId="0" applyNumberFormat="1" applyFont="1" applyFill="1" applyBorder="1" applyAlignment="1">
      <alignment horizontal="center" vertical="center"/>
    </xf>
    <xf numFmtId="166" fontId="2" fillId="0" borderId="8" xfId="0" applyNumberFormat="1" applyFont="1" applyFill="1" applyBorder="1" applyAlignment="1">
      <alignment horizontal="center" vertical="center"/>
    </xf>
    <xf numFmtId="166" fontId="2" fillId="0" borderId="9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 vertical="center"/>
    </xf>
    <xf numFmtId="166" fontId="1" fillId="3" borderId="2" xfId="0" applyNumberFormat="1" applyFont="1" applyFill="1" applyBorder="1" applyAlignment="1">
      <alignment horizontal="center" vertical="center"/>
    </xf>
    <xf numFmtId="166" fontId="5" fillId="3" borderId="15" xfId="0" applyNumberFormat="1" applyFont="1" applyFill="1" applyBorder="1" applyAlignment="1">
      <alignment horizontal="right"/>
    </xf>
    <xf numFmtId="166" fontId="5" fillId="3" borderId="0" xfId="0" applyNumberFormat="1" applyFont="1" applyFill="1" applyBorder="1" applyAlignment="1">
      <alignment horizontal="right"/>
    </xf>
    <xf numFmtId="166" fontId="5" fillId="3" borderId="22" xfId="0" applyNumberFormat="1" applyFont="1" applyFill="1" applyBorder="1" applyAlignment="1">
      <alignment horizontal="right"/>
    </xf>
    <xf numFmtId="166" fontId="5" fillId="3" borderId="25" xfId="0" applyNumberFormat="1" applyFont="1" applyFill="1" applyBorder="1" applyAlignment="1">
      <alignment horizontal="right"/>
    </xf>
    <xf numFmtId="167" fontId="5" fillId="3" borderId="0" xfId="0" applyNumberFormat="1" applyFont="1" applyFill="1" applyBorder="1" applyAlignment="1">
      <alignment horizontal="right"/>
    </xf>
    <xf numFmtId="167" fontId="5" fillId="3" borderId="14" xfId="0" applyNumberFormat="1" applyFont="1" applyFill="1" applyBorder="1" applyAlignment="1">
      <alignment horizontal="right"/>
    </xf>
    <xf numFmtId="166" fontId="1" fillId="0" borderId="7" xfId="0" applyNumberFormat="1" applyFont="1" applyFill="1" applyBorder="1" applyAlignment="1">
      <alignment horizontal="center" vertical="center"/>
    </xf>
    <xf numFmtId="166" fontId="1" fillId="0" borderId="5" xfId="0" applyNumberFormat="1" applyFont="1" applyFill="1" applyBorder="1" applyAlignment="1">
      <alignment horizontal="center" vertical="center"/>
    </xf>
    <xf numFmtId="166" fontId="1" fillId="0" borderId="6" xfId="0" applyNumberFormat="1" applyFont="1" applyFill="1" applyBorder="1" applyAlignment="1">
      <alignment horizontal="center" vertical="center"/>
    </xf>
    <xf numFmtId="166" fontId="1" fillId="0" borderId="32" xfId="0" applyNumberFormat="1" applyFont="1" applyFill="1" applyBorder="1" applyAlignment="1">
      <alignment horizontal="center" vertical="center"/>
    </xf>
    <xf numFmtId="167" fontId="12" fillId="3" borderId="19" xfId="0" applyNumberFormat="1" applyFont="1" applyFill="1" applyBorder="1" applyAlignment="1">
      <alignment horizontal="right"/>
    </xf>
    <xf numFmtId="167" fontId="12" fillId="3" borderId="35" xfId="0" applyNumberFormat="1" applyFont="1" applyFill="1" applyBorder="1" applyAlignment="1">
      <alignment horizontal="right"/>
    </xf>
    <xf numFmtId="167" fontId="12" fillId="3" borderId="25" xfId="0" applyNumberFormat="1" applyFont="1" applyFill="1" applyBorder="1" applyAlignment="1">
      <alignment horizontal="right"/>
    </xf>
    <xf numFmtId="167" fontId="12" fillId="3" borderId="23" xfId="0" applyNumberFormat="1" applyFont="1" applyFill="1" applyBorder="1" applyAlignment="1">
      <alignment horizontal="right"/>
    </xf>
    <xf numFmtId="166" fontId="9" fillId="0" borderId="1" xfId="0" applyNumberFormat="1" applyFont="1" applyBorder="1" applyAlignment="1">
      <alignment horizontal="center"/>
    </xf>
    <xf numFmtId="166" fontId="5" fillId="0" borderId="2" xfId="0" applyNumberFormat="1" applyFont="1" applyBorder="1" applyAlignment="1">
      <alignment horizontal="center"/>
    </xf>
    <xf numFmtId="166" fontId="5" fillId="0" borderId="3" xfId="0" applyNumberFormat="1" applyFont="1" applyBorder="1" applyAlignment="1">
      <alignment horizontal="center"/>
    </xf>
    <xf numFmtId="166" fontId="8" fillId="2" borderId="20" xfId="0" applyNumberFormat="1" applyFont="1" applyFill="1" applyBorder="1" applyAlignment="1">
      <alignment horizontal="center"/>
    </xf>
    <xf numFmtId="166" fontId="8" fillId="2" borderId="24" xfId="0" applyNumberFormat="1" applyFont="1" applyFill="1" applyBorder="1" applyAlignment="1">
      <alignment horizontal="center"/>
    </xf>
    <xf numFmtId="166" fontId="8" fillId="2" borderId="2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/>
    </xf>
    <xf numFmtId="166" fontId="1" fillId="3" borderId="2" xfId="0" applyNumberFormat="1" applyFont="1" applyFill="1" applyBorder="1" applyAlignment="1">
      <alignment horizontal="center"/>
    </xf>
    <xf numFmtId="166" fontId="2" fillId="3" borderId="1" xfId="0" applyNumberFormat="1" applyFont="1" applyFill="1" applyBorder="1" applyAlignment="1">
      <alignment horizontal="center"/>
    </xf>
    <xf numFmtId="166" fontId="2" fillId="3" borderId="2" xfId="0" applyNumberFormat="1" applyFont="1" applyFill="1" applyBorder="1" applyAlignment="1">
      <alignment horizontal="center"/>
    </xf>
    <xf numFmtId="166" fontId="9" fillId="0" borderId="0" xfId="0" applyNumberFormat="1" applyFont="1" applyFill="1" applyBorder="1" applyAlignment="1">
      <alignment horizontal="center"/>
    </xf>
    <xf numFmtId="166" fontId="5" fillId="3" borderId="20" xfId="0" applyNumberFormat="1" applyFont="1" applyFill="1" applyBorder="1" applyAlignment="1">
      <alignment horizontal="right"/>
    </xf>
    <xf numFmtId="166" fontId="5" fillId="3" borderId="24" xfId="0" applyNumberFormat="1" applyFont="1" applyFill="1" applyBorder="1" applyAlignment="1">
      <alignment horizontal="right"/>
    </xf>
    <xf numFmtId="167" fontId="12" fillId="3" borderId="24" xfId="0" applyNumberFormat="1" applyFont="1" applyFill="1" applyBorder="1" applyAlignment="1">
      <alignment horizontal="right"/>
    </xf>
    <xf numFmtId="167" fontId="12" fillId="3" borderId="21" xfId="0" applyNumberFormat="1" applyFont="1" applyFill="1" applyBorder="1" applyAlignment="1">
      <alignment horizontal="right"/>
    </xf>
    <xf numFmtId="167" fontId="5" fillId="3" borderId="33" xfId="0" applyNumberFormat="1" applyFont="1" applyFill="1" applyBorder="1" applyAlignment="1">
      <alignment horizontal="right"/>
    </xf>
    <xf numFmtId="167" fontId="5" fillId="3" borderId="34" xfId="0" applyNumberFormat="1" applyFont="1" applyFill="1" applyBorder="1" applyAlignment="1">
      <alignment horizontal="right"/>
    </xf>
    <xf numFmtId="14" fontId="2" fillId="0" borderId="10" xfId="0" applyNumberFormat="1" applyFont="1" applyFill="1" applyBorder="1" applyAlignment="1">
      <alignment horizontal="center" vertical="center"/>
    </xf>
    <xf numFmtId="14" fontId="2" fillId="0" borderId="28" xfId="0" applyNumberFormat="1" applyFont="1" applyFill="1" applyBorder="1" applyAlignment="1">
      <alignment horizontal="center" vertical="center"/>
    </xf>
    <xf numFmtId="14" fontId="13" fillId="0" borderId="4" xfId="0" applyNumberFormat="1" applyFont="1" applyFill="1" applyBorder="1" applyAlignment="1">
      <alignment horizontal="center" vertical="center"/>
    </xf>
    <xf numFmtId="14" fontId="13" fillId="0" borderId="8" xfId="0" applyNumberFormat="1" applyFont="1" applyFill="1" applyBorder="1" applyAlignment="1">
      <alignment horizontal="center" vertical="center"/>
    </xf>
    <xf numFmtId="14" fontId="13" fillId="0" borderId="9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164" fontId="0" fillId="0" borderId="20" xfId="0" applyNumberFormat="1" applyFont="1" applyBorder="1" applyAlignment="1">
      <alignment horizontal="center" vertical="center"/>
    </xf>
    <xf numFmtId="164" fontId="0" fillId="0" borderId="24" xfId="0" applyNumberFormat="1" applyFont="1" applyBorder="1" applyAlignment="1">
      <alignment horizontal="center" vertical="center"/>
    </xf>
    <xf numFmtId="164" fontId="0" fillId="0" borderId="21" xfId="0" applyNumberFormat="1" applyFont="1" applyBorder="1" applyAlignment="1">
      <alignment horizontal="center" vertic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7"/>
  <sheetViews>
    <sheetView tabSelected="1" workbookViewId="0">
      <selection activeCell="K13" sqref="K13"/>
    </sheetView>
  </sheetViews>
  <sheetFormatPr defaultRowHeight="15" x14ac:dyDescent="0.25"/>
  <cols>
    <col min="1" max="1" width="10" customWidth="1"/>
    <col min="2" max="2" width="5.42578125" customWidth="1"/>
    <col min="3" max="3" width="21.42578125" customWidth="1"/>
    <col min="4" max="4" width="7.85546875" customWidth="1"/>
    <col min="5" max="5" width="5.5703125" customWidth="1"/>
    <col min="6" max="6" width="7.7109375" customWidth="1"/>
    <col min="7" max="7" width="8.140625" customWidth="1"/>
    <col min="8" max="8" width="10.42578125" customWidth="1"/>
    <col min="9" max="9" width="5.28515625" customWidth="1"/>
    <col min="10" max="10" width="6.42578125" customWidth="1"/>
    <col min="11" max="11" width="8.5703125" customWidth="1"/>
    <col min="12" max="12" width="7" customWidth="1"/>
    <col min="13" max="13" width="13.85546875" customWidth="1"/>
    <col min="14" max="14" width="8.85546875" customWidth="1"/>
    <col min="15" max="15" width="10.42578125" customWidth="1"/>
    <col min="16" max="16" width="4.42578125" customWidth="1"/>
    <col min="17" max="17" width="6.85546875" customWidth="1"/>
    <col min="18" max="18" width="17.85546875" customWidth="1"/>
    <col min="19" max="19" width="8.42578125" customWidth="1"/>
    <col min="20" max="20" width="6.42578125" customWidth="1"/>
    <col min="21" max="21" width="7.5703125" customWidth="1"/>
    <col min="22" max="22" width="10.42578125" customWidth="1"/>
    <col min="23" max="23" width="9" customWidth="1"/>
    <col min="24" max="24" width="11.7109375" customWidth="1"/>
    <col min="25" max="25" width="7.85546875" customWidth="1"/>
  </cols>
  <sheetData>
    <row r="1" spans="1:26" x14ac:dyDescent="0.25">
      <c r="A1" s="198" t="s">
        <v>0</v>
      </c>
      <c r="B1" s="199"/>
      <c r="C1" s="200"/>
      <c r="D1" s="165" t="s">
        <v>2</v>
      </c>
      <c r="E1" s="166"/>
      <c r="F1" s="167"/>
      <c r="G1" s="168" t="s">
        <v>3</v>
      </c>
      <c r="H1" s="166"/>
      <c r="I1" s="166"/>
      <c r="J1" s="166"/>
      <c r="K1" s="167"/>
      <c r="L1" s="5"/>
      <c r="M1" s="5"/>
      <c r="N1" s="5"/>
      <c r="O1" s="3"/>
    </row>
    <row r="2" spans="1:26" ht="26.25" customHeight="1" thickBot="1" x14ac:dyDescent="0.3">
      <c r="A2" s="6" t="s">
        <v>4</v>
      </c>
      <c r="B2" s="7" t="s">
        <v>5</v>
      </c>
      <c r="C2" s="94" t="s">
        <v>6</v>
      </c>
      <c r="D2" s="9" t="s">
        <v>7</v>
      </c>
      <c r="E2" s="10" t="s">
        <v>8</v>
      </c>
      <c r="F2" s="8" t="s">
        <v>9</v>
      </c>
      <c r="G2" s="95" t="s">
        <v>10</v>
      </c>
      <c r="H2" s="11" t="s">
        <v>55</v>
      </c>
      <c r="I2" s="10" t="s">
        <v>11</v>
      </c>
      <c r="J2" s="10" t="s">
        <v>12</v>
      </c>
      <c r="K2" s="8" t="s">
        <v>13</v>
      </c>
      <c r="L2" s="12"/>
      <c r="M2" s="12"/>
      <c r="N2" s="12"/>
      <c r="O2" s="3"/>
      <c r="R2" s="203"/>
      <c r="S2" s="203"/>
      <c r="T2" s="203"/>
      <c r="U2" s="203"/>
      <c r="V2" s="203"/>
      <c r="X2" s="183"/>
      <c r="Y2" s="183"/>
    </row>
    <row r="3" spans="1:26" ht="15.75" thickBot="1" x14ac:dyDescent="0.3">
      <c r="A3" s="76">
        <v>43903</v>
      </c>
      <c r="B3" s="14"/>
      <c r="C3" s="70" t="s">
        <v>31</v>
      </c>
      <c r="D3" s="10"/>
      <c r="E3" s="10"/>
      <c r="F3" s="27"/>
      <c r="G3" s="11">
        <v>848.3</v>
      </c>
      <c r="H3" s="11"/>
      <c r="I3" s="10"/>
      <c r="J3" s="10"/>
      <c r="K3" s="8">
        <f>G3+H3+I3</f>
        <v>848.3</v>
      </c>
      <c r="L3" s="12"/>
      <c r="M3" s="201" t="s">
        <v>68</v>
      </c>
      <c r="N3" s="202"/>
      <c r="O3" s="3"/>
      <c r="R3" s="106"/>
      <c r="S3" s="106"/>
      <c r="T3" s="106"/>
      <c r="U3" s="107"/>
      <c r="V3" s="107"/>
    </row>
    <row r="4" spans="1:26" x14ac:dyDescent="0.25">
      <c r="A4" s="76">
        <v>43903</v>
      </c>
      <c r="B4" s="14"/>
      <c r="C4" s="70" t="s">
        <v>18</v>
      </c>
      <c r="D4" s="10"/>
      <c r="E4" s="10"/>
      <c r="F4" s="10">
        <v>527.58000000000004</v>
      </c>
      <c r="G4" s="11"/>
      <c r="H4" s="11"/>
      <c r="I4" s="10"/>
      <c r="J4" s="10"/>
      <c r="K4" s="8">
        <f t="shared" ref="K4:K5" si="0">G4+H4+I4</f>
        <v>0</v>
      </c>
      <c r="L4" s="12"/>
      <c r="M4" s="139" t="s">
        <v>58</v>
      </c>
      <c r="N4" s="140">
        <v>156.46</v>
      </c>
      <c r="R4" s="138"/>
      <c r="S4" s="82"/>
      <c r="T4" s="82"/>
      <c r="U4" s="108"/>
      <c r="V4" s="21"/>
    </row>
    <row r="5" spans="1:26" x14ac:dyDescent="0.25">
      <c r="A5" s="76">
        <v>43903</v>
      </c>
      <c r="B5" s="20"/>
      <c r="C5" s="70" t="s">
        <v>19</v>
      </c>
      <c r="D5" s="10"/>
      <c r="E5" s="10"/>
      <c r="F5" s="10">
        <v>320.72000000000003</v>
      </c>
      <c r="G5" s="11"/>
      <c r="H5" s="11"/>
      <c r="I5" s="10"/>
      <c r="J5" s="10"/>
      <c r="K5" s="8">
        <f t="shared" si="0"/>
        <v>0</v>
      </c>
      <c r="L5" s="12"/>
      <c r="M5" s="141" t="s">
        <v>24</v>
      </c>
      <c r="N5" s="142">
        <v>0.41</v>
      </c>
      <c r="R5" s="44"/>
      <c r="S5" s="50"/>
      <c r="T5" s="50"/>
      <c r="U5" s="50"/>
      <c r="V5" s="44"/>
    </row>
    <row r="6" spans="1:26" ht="15.75" thickBot="1" x14ac:dyDescent="0.3">
      <c r="A6" s="76">
        <v>43948</v>
      </c>
      <c r="B6" s="71"/>
      <c r="C6" s="71" t="s">
        <v>34</v>
      </c>
      <c r="D6" s="72">
        <v>1150</v>
      </c>
      <c r="E6" s="71"/>
      <c r="F6" s="71"/>
      <c r="G6" s="11"/>
      <c r="H6" s="73"/>
      <c r="I6" s="10"/>
      <c r="J6" s="10"/>
      <c r="K6" s="77"/>
      <c r="L6" s="21"/>
      <c r="M6" s="143" t="s">
        <v>60</v>
      </c>
      <c r="N6" s="144">
        <f>SUM(N4:N5)</f>
        <v>156.87</v>
      </c>
      <c r="R6" s="44"/>
      <c r="S6" s="50"/>
      <c r="T6" s="50"/>
      <c r="U6" s="50"/>
      <c r="V6" s="44"/>
    </row>
    <row r="7" spans="1:26" ht="15.75" thickBot="1" x14ac:dyDescent="0.3">
      <c r="A7" s="78">
        <v>43965</v>
      </c>
      <c r="B7" s="71">
        <v>437</v>
      </c>
      <c r="C7" s="71" t="s">
        <v>35</v>
      </c>
      <c r="D7" s="71"/>
      <c r="E7" s="71"/>
      <c r="F7" s="71"/>
      <c r="G7" s="24"/>
      <c r="H7" s="11">
        <v>1819.34</v>
      </c>
      <c r="I7" s="24"/>
      <c r="J7" s="24">
        <v>303.22000000000003</v>
      </c>
      <c r="K7" s="8">
        <f>G6+H7+I6</f>
        <v>1819.34</v>
      </c>
      <c r="L7" s="25"/>
      <c r="R7" s="44"/>
      <c r="S7" s="50"/>
      <c r="T7" s="50"/>
      <c r="U7" s="50"/>
      <c r="V7" s="44"/>
    </row>
    <row r="8" spans="1:26" ht="15.75" thickBot="1" x14ac:dyDescent="0.3">
      <c r="A8" s="78">
        <v>44012</v>
      </c>
      <c r="B8" s="63">
        <v>441</v>
      </c>
      <c r="C8" s="70" t="s">
        <v>36</v>
      </c>
      <c r="D8" s="27"/>
      <c r="E8" s="24"/>
      <c r="F8" s="24"/>
      <c r="G8" s="27">
        <v>790.61</v>
      </c>
      <c r="H8" s="24"/>
      <c r="I8" s="24"/>
      <c r="J8" s="24"/>
      <c r="K8" s="8">
        <v>790.61</v>
      </c>
      <c r="L8" s="25"/>
      <c r="M8" s="201" t="s">
        <v>52</v>
      </c>
      <c r="N8" s="202"/>
    </row>
    <row r="9" spans="1:26" x14ac:dyDescent="0.25">
      <c r="A9" s="78">
        <v>44049</v>
      </c>
      <c r="B9" s="22">
        <v>442</v>
      </c>
      <c r="C9" s="74" t="s">
        <v>37</v>
      </c>
      <c r="D9" s="27"/>
      <c r="E9" s="27"/>
      <c r="F9" s="27"/>
      <c r="G9" s="27">
        <v>131</v>
      </c>
      <c r="H9" s="27"/>
      <c r="I9" s="29"/>
      <c r="J9" s="27"/>
      <c r="K9" s="8"/>
      <c r="L9" s="25"/>
      <c r="M9" s="145" t="s">
        <v>58</v>
      </c>
      <c r="N9" s="146">
        <v>2.46</v>
      </c>
      <c r="V9" s="150"/>
    </row>
    <row r="10" spans="1:26" x14ac:dyDescent="0.25">
      <c r="A10" s="78">
        <v>44068</v>
      </c>
      <c r="B10" s="22">
        <v>443</v>
      </c>
      <c r="C10" s="27" t="s">
        <v>32</v>
      </c>
      <c r="D10" s="10"/>
      <c r="E10" s="10"/>
      <c r="F10" s="73"/>
      <c r="G10" s="10">
        <v>356.22</v>
      </c>
      <c r="H10" s="24"/>
      <c r="I10" s="24"/>
      <c r="J10" s="24"/>
      <c r="K10" s="8"/>
      <c r="L10" s="25"/>
      <c r="M10" s="147" t="s">
        <v>53</v>
      </c>
      <c r="N10" s="142">
        <v>2.46</v>
      </c>
      <c r="T10" s="109"/>
      <c r="V10" s="150"/>
    </row>
    <row r="11" spans="1:26" ht="15.75" thickBot="1" x14ac:dyDescent="0.3">
      <c r="A11" s="78">
        <v>44084</v>
      </c>
      <c r="B11" s="22">
        <v>439</v>
      </c>
      <c r="C11" s="24" t="s">
        <v>33</v>
      </c>
      <c r="D11" s="24"/>
      <c r="E11" s="24"/>
      <c r="F11" s="73"/>
      <c r="G11" s="24">
        <v>25</v>
      </c>
      <c r="H11" s="27"/>
      <c r="I11" s="29"/>
      <c r="J11" s="27"/>
      <c r="K11" s="8"/>
      <c r="L11" s="25"/>
      <c r="M11" s="148" t="s">
        <v>60</v>
      </c>
      <c r="N11" s="149">
        <f>N9-N10</f>
        <v>0</v>
      </c>
      <c r="O11" s="21"/>
      <c r="P11" s="21"/>
      <c r="Q11" s="25"/>
      <c r="U11" s="50"/>
      <c r="V11" s="42"/>
      <c r="W11" s="42"/>
      <c r="X11" s="42"/>
      <c r="Y11" s="42"/>
      <c r="Z11" s="42"/>
    </row>
    <row r="12" spans="1:26" x14ac:dyDescent="0.25">
      <c r="A12" s="78">
        <v>44090</v>
      </c>
      <c r="B12" s="22">
        <v>438</v>
      </c>
      <c r="C12" s="75" t="s">
        <v>50</v>
      </c>
      <c r="D12" s="24"/>
      <c r="E12" s="24"/>
      <c r="F12" s="24"/>
      <c r="G12" s="24"/>
      <c r="H12" s="24">
        <v>273.72000000000003</v>
      </c>
      <c r="I12" s="24"/>
      <c r="J12" s="24">
        <v>46.84</v>
      </c>
      <c r="K12" s="8">
        <v>273.72000000000003</v>
      </c>
      <c r="L12" s="25"/>
      <c r="O12" s="3"/>
      <c r="P12" s="38"/>
      <c r="Q12" s="44"/>
      <c r="V12" s="42"/>
      <c r="W12" s="42"/>
      <c r="X12" s="42"/>
      <c r="Y12" s="42"/>
      <c r="Z12" s="42"/>
    </row>
    <row r="13" spans="1:26" x14ac:dyDescent="0.25">
      <c r="A13" s="78">
        <v>44096</v>
      </c>
      <c r="B13" s="22"/>
      <c r="C13" s="74" t="s">
        <v>34</v>
      </c>
      <c r="D13" s="27">
        <v>1150</v>
      </c>
      <c r="E13" s="27"/>
      <c r="F13" s="27"/>
      <c r="G13" s="24"/>
      <c r="H13" s="24"/>
      <c r="I13" s="24"/>
      <c r="J13" s="24"/>
      <c r="K13" s="8"/>
      <c r="L13" s="21"/>
      <c r="O13" s="3"/>
      <c r="P13" s="38"/>
      <c r="Q13" s="44"/>
      <c r="V13" s="42"/>
      <c r="W13" s="42"/>
      <c r="X13" s="42"/>
      <c r="Y13" s="42"/>
      <c r="Z13" s="42"/>
    </row>
    <row r="14" spans="1:26" x14ac:dyDescent="0.25">
      <c r="A14" s="32">
        <v>44106</v>
      </c>
      <c r="B14" s="22">
        <v>440</v>
      </c>
      <c r="C14" s="74" t="s">
        <v>38</v>
      </c>
      <c r="D14" s="27"/>
      <c r="E14" s="27"/>
      <c r="F14" s="27"/>
      <c r="G14" s="27">
        <v>48</v>
      </c>
      <c r="H14" s="27"/>
      <c r="I14" s="27"/>
      <c r="J14" s="27"/>
      <c r="K14" s="8"/>
      <c r="L14" s="21"/>
      <c r="O14" s="3"/>
      <c r="P14" s="38"/>
      <c r="Q14" s="44"/>
      <c r="V14" s="42"/>
      <c r="W14" s="42"/>
      <c r="X14" s="42"/>
      <c r="Y14" s="42"/>
      <c r="Z14" s="42"/>
    </row>
    <row r="15" spans="1:26" ht="15.75" thickBot="1" x14ac:dyDescent="0.3">
      <c r="A15" s="78">
        <v>44116</v>
      </c>
      <c r="B15" s="22"/>
      <c r="C15" s="74" t="s">
        <v>29</v>
      </c>
      <c r="D15" s="24"/>
      <c r="E15" s="24"/>
      <c r="F15" s="24"/>
      <c r="G15" s="27">
        <v>58.8</v>
      </c>
      <c r="H15" s="24"/>
      <c r="I15" s="24"/>
      <c r="J15" s="30"/>
      <c r="K15" s="8"/>
      <c r="L15" s="21"/>
      <c r="O15" s="3"/>
      <c r="P15" s="38"/>
      <c r="Q15" s="44"/>
      <c r="V15" s="42"/>
      <c r="W15" s="42"/>
      <c r="X15" s="42"/>
      <c r="Y15" s="42"/>
      <c r="Z15" s="42"/>
    </row>
    <row r="16" spans="1:26" ht="16.5" thickBot="1" x14ac:dyDescent="0.3">
      <c r="A16" s="78">
        <v>44125</v>
      </c>
      <c r="B16" s="22"/>
      <c r="C16" s="24" t="s">
        <v>39</v>
      </c>
      <c r="D16" s="24"/>
      <c r="E16" s="24"/>
      <c r="F16" s="24"/>
      <c r="G16" s="27">
        <v>36</v>
      </c>
      <c r="H16" s="24"/>
      <c r="I16" s="24"/>
      <c r="J16" s="24"/>
      <c r="K16" s="8"/>
      <c r="L16" s="21"/>
      <c r="O16" s="3"/>
      <c r="P16" s="50"/>
      <c r="Q16" s="44"/>
      <c r="R16" s="204" t="s">
        <v>67</v>
      </c>
      <c r="S16" s="205"/>
      <c r="T16" s="205"/>
      <c r="U16" s="205"/>
      <c r="V16" s="206"/>
      <c r="W16" s="42"/>
      <c r="X16" s="42"/>
      <c r="Y16" s="42"/>
      <c r="Z16" s="42"/>
    </row>
    <row r="17" spans="1:26" ht="15.75" x14ac:dyDescent="0.25">
      <c r="A17" s="78">
        <v>44181</v>
      </c>
      <c r="B17" s="22">
        <v>461</v>
      </c>
      <c r="C17" s="24" t="s">
        <v>40</v>
      </c>
      <c r="D17" s="24"/>
      <c r="E17" s="24"/>
      <c r="F17" s="24"/>
      <c r="G17" s="27"/>
      <c r="H17" s="24">
        <v>586.79999999999995</v>
      </c>
      <c r="I17" s="24"/>
      <c r="J17" s="24">
        <v>96.2</v>
      </c>
      <c r="K17" s="8">
        <v>586.79999999999995</v>
      </c>
      <c r="L17" s="21"/>
      <c r="O17" s="3"/>
      <c r="P17" s="38"/>
      <c r="Q17" s="21"/>
      <c r="R17" s="184" t="s">
        <v>63</v>
      </c>
      <c r="S17" s="185"/>
      <c r="T17" s="185"/>
      <c r="U17" s="186">
        <f>M21+M30+N4+N9</f>
        <v>5480.2800000000007</v>
      </c>
      <c r="V17" s="187"/>
      <c r="W17" s="42"/>
      <c r="X17" s="42"/>
      <c r="Y17" s="42"/>
      <c r="Z17" s="42"/>
    </row>
    <row r="18" spans="1:26" ht="15.75" x14ac:dyDescent="0.25">
      <c r="A18" s="26">
        <v>44166</v>
      </c>
      <c r="B18" s="71"/>
      <c r="C18" s="71" t="s">
        <v>29</v>
      </c>
      <c r="D18" s="71"/>
      <c r="E18" s="71"/>
      <c r="F18" s="71"/>
      <c r="G18" s="27">
        <v>180</v>
      </c>
      <c r="H18" s="71"/>
      <c r="I18" s="71"/>
      <c r="J18" s="71"/>
      <c r="K18" s="79"/>
      <c r="L18" s="21"/>
      <c r="O18" s="3"/>
      <c r="P18" s="38"/>
      <c r="Q18" s="21"/>
      <c r="R18" s="159" t="s">
        <v>64</v>
      </c>
      <c r="S18" s="160"/>
      <c r="T18" s="160"/>
      <c r="U18" s="188">
        <f>M22+M31+N5</f>
        <v>4030.83</v>
      </c>
      <c r="V18" s="189"/>
      <c r="W18" s="42"/>
      <c r="X18" s="42"/>
      <c r="Y18" s="42"/>
      <c r="Z18" s="42"/>
    </row>
    <row r="19" spans="1:26" ht="16.5" thickBot="1" x14ac:dyDescent="0.3">
      <c r="A19" s="78">
        <v>44182</v>
      </c>
      <c r="B19" s="22">
        <v>444</v>
      </c>
      <c r="C19" s="24" t="s">
        <v>41</v>
      </c>
      <c r="D19" s="24"/>
      <c r="E19" s="24"/>
      <c r="F19" s="24"/>
      <c r="G19" s="73"/>
      <c r="H19" s="24">
        <v>26.98</v>
      </c>
      <c r="I19" s="24"/>
      <c r="J19" s="24"/>
      <c r="K19" s="8">
        <v>26.98</v>
      </c>
      <c r="Q19" s="104"/>
      <c r="R19" s="159"/>
      <c r="S19" s="160"/>
      <c r="T19" s="160"/>
      <c r="U19" s="163">
        <f>SUM(U17:U18)</f>
        <v>9511.11</v>
      </c>
      <c r="V19" s="164"/>
      <c r="W19" s="42"/>
      <c r="X19" s="42"/>
      <c r="Y19" s="42"/>
      <c r="Z19" s="42"/>
    </row>
    <row r="20" spans="1:26" ht="16.5" thickBot="1" x14ac:dyDescent="0.3">
      <c r="A20" s="78">
        <v>44235</v>
      </c>
      <c r="B20" s="22">
        <v>445</v>
      </c>
      <c r="C20" s="24" t="s">
        <v>47</v>
      </c>
      <c r="D20" s="24"/>
      <c r="E20" s="24"/>
      <c r="F20" s="24"/>
      <c r="G20" s="27">
        <v>45</v>
      </c>
      <c r="H20" s="24"/>
      <c r="I20" s="24"/>
      <c r="J20" s="24"/>
      <c r="K20" s="8"/>
      <c r="L20" s="176" t="s">
        <v>0</v>
      </c>
      <c r="M20" s="177"/>
      <c r="N20" s="177"/>
      <c r="O20" s="178"/>
      <c r="Q20" s="21"/>
      <c r="R20" s="159" t="s">
        <v>65</v>
      </c>
      <c r="S20" s="160"/>
      <c r="T20" s="160"/>
      <c r="U20" s="169">
        <f>M24+M33+N10</f>
        <v>6531.17</v>
      </c>
      <c r="V20" s="170"/>
      <c r="W20" s="42"/>
      <c r="X20" s="42"/>
      <c r="Y20" s="42"/>
      <c r="Z20" s="42"/>
    </row>
    <row r="21" spans="1:26" ht="17.25" thickTop="1" thickBot="1" x14ac:dyDescent="0.3">
      <c r="A21" s="78">
        <v>44250</v>
      </c>
      <c r="B21" s="22">
        <v>446</v>
      </c>
      <c r="C21" s="24" t="s">
        <v>48</v>
      </c>
      <c r="D21" s="24"/>
      <c r="E21" s="24"/>
      <c r="F21" s="24"/>
      <c r="G21" s="27">
        <v>322.14</v>
      </c>
      <c r="H21" s="24"/>
      <c r="I21" s="24"/>
      <c r="J21" s="24"/>
      <c r="K21" s="8"/>
      <c r="L21" s="114" t="s">
        <v>58</v>
      </c>
      <c r="M21" s="130">
        <v>4542.8900000000003</v>
      </c>
      <c r="N21" s="115" t="s">
        <v>61</v>
      </c>
      <c r="O21" s="116"/>
      <c r="Q21" s="21"/>
      <c r="R21" s="161" t="s">
        <v>66</v>
      </c>
      <c r="S21" s="162"/>
      <c r="T21" s="162"/>
      <c r="U21" s="171">
        <f>U19-U20</f>
        <v>2979.9400000000005</v>
      </c>
      <c r="V21" s="172"/>
      <c r="W21" s="42"/>
      <c r="X21" s="42"/>
      <c r="Y21" s="42"/>
      <c r="Z21" s="42"/>
    </row>
    <row r="22" spans="1:26" x14ac:dyDescent="0.25">
      <c r="A22" s="78">
        <v>44274</v>
      </c>
      <c r="B22" s="31">
        <v>447</v>
      </c>
      <c r="C22" s="24" t="s">
        <v>49</v>
      </c>
      <c r="D22" s="27"/>
      <c r="E22" s="24"/>
      <c r="F22" s="24"/>
      <c r="G22" s="24">
        <v>11.8</v>
      </c>
      <c r="H22" s="24"/>
      <c r="I22" s="24"/>
      <c r="J22" s="24"/>
      <c r="K22" s="8"/>
      <c r="L22" s="114" t="s">
        <v>24</v>
      </c>
      <c r="M22" s="131">
        <f>F25</f>
        <v>3594.56</v>
      </c>
      <c r="N22" s="117" t="s">
        <v>51</v>
      </c>
      <c r="O22" s="116"/>
      <c r="Q22" s="21"/>
      <c r="R22" s="39"/>
      <c r="S22" s="42"/>
      <c r="T22" s="42"/>
      <c r="U22" s="42"/>
      <c r="V22" s="42"/>
      <c r="W22" s="42"/>
      <c r="X22" s="42"/>
      <c r="Y22" s="42"/>
      <c r="Z22" s="42"/>
    </row>
    <row r="23" spans="1:26" ht="15.75" thickBot="1" x14ac:dyDescent="0.3">
      <c r="A23" s="78">
        <v>44277</v>
      </c>
      <c r="B23" s="31"/>
      <c r="C23" s="74" t="s">
        <v>54</v>
      </c>
      <c r="D23" s="24"/>
      <c r="E23" s="24"/>
      <c r="F23" s="24">
        <v>446.26</v>
      </c>
      <c r="G23" s="27"/>
      <c r="H23" s="24"/>
      <c r="I23" s="24"/>
      <c r="J23" s="24"/>
      <c r="K23" s="8"/>
      <c r="L23" s="118" t="s">
        <v>22</v>
      </c>
      <c r="M23" s="130">
        <f>M21+M22</f>
        <v>8137.4500000000007</v>
      </c>
      <c r="N23" s="119"/>
      <c r="O23" s="120"/>
      <c r="Q23" s="21"/>
      <c r="Z23" s="25"/>
    </row>
    <row r="24" spans="1:26" ht="16.5" thickBot="1" x14ac:dyDescent="0.3">
      <c r="A24" s="78"/>
      <c r="B24" s="29"/>
      <c r="C24" s="24"/>
      <c r="D24" s="24">
        <f>SUM(D6:D23)</f>
        <v>2300</v>
      </c>
      <c r="E24" s="24">
        <f>SUM(E11:E23)</f>
        <v>0</v>
      </c>
      <c r="F24" s="24">
        <f t="shared" ref="F24:K24" si="1">SUM(F3:F23)</f>
        <v>1294.56</v>
      </c>
      <c r="G24" s="24">
        <f t="shared" si="1"/>
        <v>2852.8700000000003</v>
      </c>
      <c r="H24" s="24">
        <f t="shared" si="1"/>
        <v>2706.8399999999997</v>
      </c>
      <c r="I24" s="24">
        <f t="shared" si="1"/>
        <v>0</v>
      </c>
      <c r="J24" s="24">
        <f t="shared" si="1"/>
        <v>446.26000000000005</v>
      </c>
      <c r="K24" s="23">
        <f t="shared" si="1"/>
        <v>4345.75</v>
      </c>
      <c r="L24" s="114" t="s">
        <v>59</v>
      </c>
      <c r="M24" s="132">
        <f>K25</f>
        <v>5559.71</v>
      </c>
      <c r="N24" s="117" t="s">
        <v>51</v>
      </c>
      <c r="O24" s="116"/>
      <c r="Q24" s="21"/>
      <c r="R24" s="173" t="s">
        <v>23</v>
      </c>
      <c r="S24" s="174"/>
      <c r="T24" s="174"/>
      <c r="U24" s="174"/>
      <c r="V24" s="174"/>
      <c r="W24" s="174"/>
      <c r="X24" s="174"/>
      <c r="Y24" s="175"/>
      <c r="Z24" s="39"/>
    </row>
    <row r="25" spans="1:26" ht="16.5" thickTop="1" thickBot="1" x14ac:dyDescent="0.3">
      <c r="A25" s="101"/>
      <c r="B25" s="102"/>
      <c r="C25" s="83"/>
      <c r="D25" s="179" t="s">
        <v>20</v>
      </c>
      <c r="E25" s="180"/>
      <c r="F25" s="111">
        <f>SUM(D24+F24)</f>
        <v>3594.56</v>
      </c>
      <c r="G25" s="83"/>
      <c r="H25" s="83"/>
      <c r="I25" s="181" t="s">
        <v>21</v>
      </c>
      <c r="J25" s="182"/>
      <c r="K25" s="112">
        <f>G24+H24+I24</f>
        <v>5559.71</v>
      </c>
      <c r="L25" s="121" t="s">
        <v>60</v>
      </c>
      <c r="M25" s="133">
        <f>M23-M24</f>
        <v>2577.7400000000007</v>
      </c>
      <c r="N25" s="122" t="s">
        <v>62</v>
      </c>
      <c r="O25" s="123"/>
      <c r="Q25" s="21"/>
      <c r="R25" s="55">
        <v>42843</v>
      </c>
      <c r="S25" s="56" t="s">
        <v>25</v>
      </c>
      <c r="T25" s="51" t="s">
        <v>26</v>
      </c>
      <c r="U25" s="57"/>
      <c r="V25" s="57"/>
      <c r="W25" s="57">
        <v>2885</v>
      </c>
      <c r="X25" s="57"/>
      <c r="Y25" s="58"/>
      <c r="Z25" s="3"/>
    </row>
    <row r="26" spans="1:26" ht="15.75" customHeight="1" thickBot="1" x14ac:dyDescent="0.3">
      <c r="A26" s="195"/>
      <c r="B26" s="196"/>
      <c r="C26" s="196"/>
      <c r="D26" s="196"/>
      <c r="E26" s="196"/>
      <c r="F26" s="196"/>
      <c r="G26" s="196"/>
      <c r="H26" s="196"/>
      <c r="I26" s="196"/>
      <c r="J26" s="196"/>
      <c r="K26" s="197"/>
      <c r="L26" s="80"/>
      <c r="M26" s="80"/>
      <c r="N26" s="80"/>
      <c r="O26" s="125"/>
      <c r="P26" s="4"/>
      <c r="Q26" s="40"/>
      <c r="R26" s="28">
        <v>43033</v>
      </c>
      <c r="S26" s="41" t="s">
        <v>17</v>
      </c>
      <c r="T26" s="25" t="s">
        <v>27</v>
      </c>
      <c r="U26" s="59"/>
      <c r="V26" s="59"/>
      <c r="W26" s="59"/>
      <c r="X26" s="59">
        <v>600</v>
      </c>
      <c r="Y26" s="60">
        <f>W25-X26</f>
        <v>2285</v>
      </c>
      <c r="Z26" s="3"/>
    </row>
    <row r="27" spans="1:26" ht="15.75" x14ac:dyDescent="0.25">
      <c r="A27" s="192" t="s">
        <v>1</v>
      </c>
      <c r="B27" s="193"/>
      <c r="C27" s="194"/>
      <c r="D27" s="152" t="s">
        <v>2</v>
      </c>
      <c r="E27" s="153"/>
      <c r="F27" s="154"/>
      <c r="G27" s="153" t="s">
        <v>3</v>
      </c>
      <c r="H27" s="153"/>
      <c r="I27" s="153"/>
      <c r="J27" s="153"/>
      <c r="K27" s="154"/>
      <c r="L27" s="125"/>
      <c r="M27" s="125"/>
      <c r="N27" s="125"/>
      <c r="O27" s="125"/>
      <c r="P27" s="38"/>
      <c r="R27" s="28">
        <v>43070</v>
      </c>
      <c r="S27" s="41" t="s">
        <v>17</v>
      </c>
      <c r="T27" s="25" t="s">
        <v>28</v>
      </c>
      <c r="U27" s="25"/>
      <c r="V27" s="25"/>
      <c r="W27" s="25"/>
      <c r="X27" s="25">
        <v>177.6</v>
      </c>
      <c r="Y27" s="48">
        <f t="shared" ref="Y27:Y33" si="2">Y26-X27</f>
        <v>2107.4</v>
      </c>
      <c r="Z27" s="43"/>
    </row>
    <row r="28" spans="1:26" ht="21.75" customHeight="1" thickBot="1" x14ac:dyDescent="0.3">
      <c r="A28" s="91" t="s">
        <v>4</v>
      </c>
      <c r="B28" s="87"/>
      <c r="C28" s="96" t="s">
        <v>6</v>
      </c>
      <c r="D28" s="99" t="s">
        <v>9</v>
      </c>
      <c r="E28" s="13" t="s">
        <v>8</v>
      </c>
      <c r="F28" s="92" t="s">
        <v>14</v>
      </c>
      <c r="G28" s="89" t="s">
        <v>10</v>
      </c>
      <c r="H28" s="88" t="s">
        <v>15</v>
      </c>
      <c r="I28" s="13" t="s">
        <v>11</v>
      </c>
      <c r="J28" s="13" t="s">
        <v>12</v>
      </c>
      <c r="K28" s="92" t="s">
        <v>16</v>
      </c>
      <c r="P28" s="38"/>
      <c r="R28" s="28">
        <v>43378</v>
      </c>
      <c r="S28" s="41" t="s">
        <v>17</v>
      </c>
      <c r="T28" s="25" t="s">
        <v>29</v>
      </c>
      <c r="U28" s="25"/>
      <c r="V28" s="25"/>
      <c r="W28" s="25"/>
      <c r="X28" s="25">
        <v>58.8</v>
      </c>
      <c r="Y28" s="48">
        <f t="shared" si="2"/>
        <v>2048.6</v>
      </c>
      <c r="Z28" s="40"/>
    </row>
    <row r="29" spans="1:26" x14ac:dyDescent="0.25">
      <c r="A29" s="190" t="s">
        <v>56</v>
      </c>
      <c r="B29" s="191"/>
      <c r="C29" s="97" t="s">
        <v>44</v>
      </c>
      <c r="D29" s="17"/>
      <c r="E29" s="18"/>
      <c r="F29" s="19"/>
      <c r="G29" s="90">
        <v>570</v>
      </c>
      <c r="H29" s="18"/>
      <c r="I29" s="18"/>
      <c r="J29" s="18"/>
      <c r="K29" s="19">
        <v>570</v>
      </c>
      <c r="L29" s="176" t="s">
        <v>1</v>
      </c>
      <c r="M29" s="177"/>
      <c r="N29" s="177"/>
      <c r="O29" s="178"/>
      <c r="R29" s="28">
        <v>43437</v>
      </c>
      <c r="S29" s="41" t="s">
        <v>17</v>
      </c>
      <c r="T29" s="25" t="s">
        <v>30</v>
      </c>
      <c r="U29" s="25"/>
      <c r="V29" s="25"/>
      <c r="W29" s="25"/>
      <c r="X29" s="25">
        <v>180</v>
      </c>
      <c r="Y29" s="48">
        <f t="shared" si="2"/>
        <v>1868.6</v>
      </c>
      <c r="Z29" s="40"/>
    </row>
    <row r="30" spans="1:26" x14ac:dyDescent="0.25">
      <c r="A30" s="190" t="s">
        <v>57</v>
      </c>
      <c r="B30" s="191"/>
      <c r="C30" s="97" t="s">
        <v>42</v>
      </c>
      <c r="D30" s="17"/>
      <c r="E30" s="18"/>
      <c r="F30" s="19"/>
      <c r="G30" s="90">
        <v>399</v>
      </c>
      <c r="H30" s="18"/>
      <c r="I30" s="18"/>
      <c r="J30" s="18"/>
      <c r="K30" s="19">
        <v>399</v>
      </c>
      <c r="L30" s="126" t="s">
        <v>58</v>
      </c>
      <c r="M30" s="134">
        <v>778.47</v>
      </c>
      <c r="N30" s="115" t="s">
        <v>61</v>
      </c>
      <c r="O30" s="116"/>
      <c r="R30" s="64">
        <v>43748</v>
      </c>
      <c r="S30" s="65" t="s">
        <v>17</v>
      </c>
      <c r="T30" s="21" t="s">
        <v>29</v>
      </c>
      <c r="U30" s="50"/>
      <c r="V30" s="66"/>
      <c r="W30" s="25"/>
      <c r="X30" s="67">
        <v>58.8</v>
      </c>
      <c r="Y30" s="48">
        <f t="shared" si="2"/>
        <v>1809.8</v>
      </c>
      <c r="Z30" s="40"/>
    </row>
    <row r="31" spans="1:26" x14ac:dyDescent="0.25">
      <c r="A31" s="15">
        <v>44040</v>
      </c>
      <c r="B31" s="16"/>
      <c r="C31" s="97" t="s">
        <v>43</v>
      </c>
      <c r="D31" s="17"/>
      <c r="E31" s="18"/>
      <c r="F31" s="19">
        <v>180</v>
      </c>
      <c r="G31" s="90"/>
      <c r="H31" s="18"/>
      <c r="I31" s="18"/>
      <c r="J31" s="18"/>
      <c r="K31" s="19"/>
      <c r="L31" s="126" t="s">
        <v>24</v>
      </c>
      <c r="M31" s="135">
        <f>F34</f>
        <v>435.86</v>
      </c>
      <c r="N31" s="117" t="s">
        <v>51</v>
      </c>
      <c r="O31" s="116"/>
      <c r="R31" s="64">
        <v>43801</v>
      </c>
      <c r="S31" s="65" t="s">
        <v>17</v>
      </c>
      <c r="T31" s="21" t="s">
        <v>46</v>
      </c>
      <c r="U31" s="50"/>
      <c r="V31" s="66"/>
      <c r="W31" s="25"/>
      <c r="X31" s="67">
        <v>180</v>
      </c>
      <c r="Y31" s="48">
        <f t="shared" si="2"/>
        <v>1629.8</v>
      </c>
      <c r="Z31" s="40"/>
    </row>
    <row r="32" spans="1:26" x14ac:dyDescent="0.25">
      <c r="A32" s="15">
        <v>44113</v>
      </c>
      <c r="B32" s="27"/>
      <c r="C32" s="97" t="s">
        <v>45</v>
      </c>
      <c r="D32" s="17">
        <v>255.86</v>
      </c>
      <c r="E32" s="18"/>
      <c r="F32" s="19"/>
      <c r="G32" s="90"/>
      <c r="H32" s="18"/>
      <c r="I32" s="18"/>
      <c r="J32" s="18"/>
      <c r="K32" s="19"/>
      <c r="L32" s="127"/>
      <c r="M32" s="134">
        <f>M30+M31</f>
        <v>1214.33</v>
      </c>
      <c r="N32" s="115"/>
      <c r="O32" s="116"/>
      <c r="R32" s="110">
        <v>44116</v>
      </c>
      <c r="S32" s="68" t="s">
        <v>17</v>
      </c>
      <c r="T32" s="69" t="s">
        <v>29</v>
      </c>
      <c r="U32" s="69"/>
      <c r="V32" s="69"/>
      <c r="W32" s="69"/>
      <c r="X32" s="69">
        <v>58.8</v>
      </c>
      <c r="Y32" s="105">
        <f t="shared" si="2"/>
        <v>1571</v>
      </c>
      <c r="Z32" s="40"/>
    </row>
    <row r="33" spans="1:26" ht="15.75" thickBot="1" x14ac:dyDescent="0.3">
      <c r="A33" s="33"/>
      <c r="B33" s="34"/>
      <c r="C33" s="98"/>
      <c r="D33" s="35">
        <f t="shared" ref="D33:K33" si="3">SUM(D29:D32)</f>
        <v>255.86</v>
      </c>
      <c r="E33" s="36">
        <f t="shared" si="3"/>
        <v>0</v>
      </c>
      <c r="F33" s="37">
        <f t="shared" si="3"/>
        <v>180</v>
      </c>
      <c r="G33" s="93">
        <f t="shared" si="3"/>
        <v>969</v>
      </c>
      <c r="H33" s="36">
        <f t="shared" si="3"/>
        <v>0</v>
      </c>
      <c r="I33" s="36">
        <f t="shared" si="3"/>
        <v>0</v>
      </c>
      <c r="J33" s="36">
        <f t="shared" si="3"/>
        <v>0</v>
      </c>
      <c r="K33" s="37">
        <f t="shared" si="3"/>
        <v>969</v>
      </c>
      <c r="L33" s="126" t="s">
        <v>59</v>
      </c>
      <c r="M33" s="136">
        <f>K34</f>
        <v>969</v>
      </c>
      <c r="N33" s="117" t="s">
        <v>51</v>
      </c>
      <c r="O33" s="116"/>
      <c r="R33" s="124">
        <v>44166</v>
      </c>
      <c r="S33" s="69" t="s">
        <v>17</v>
      </c>
      <c r="T33" s="69" t="s">
        <v>46</v>
      </c>
      <c r="U33" s="69"/>
      <c r="V33" s="69"/>
      <c r="W33" s="69"/>
      <c r="X33" s="69">
        <v>180</v>
      </c>
      <c r="Y33" s="105">
        <f t="shared" si="2"/>
        <v>1391</v>
      </c>
      <c r="Z33" s="47" t="s">
        <v>22</v>
      </c>
    </row>
    <row r="34" spans="1:26" ht="15.75" thickBot="1" x14ac:dyDescent="0.3">
      <c r="A34" s="84"/>
      <c r="B34" s="103"/>
      <c r="C34" s="85"/>
      <c r="D34" s="155" t="s">
        <v>20</v>
      </c>
      <c r="E34" s="156"/>
      <c r="F34" s="112">
        <f>SUM(D33+F33)</f>
        <v>435.86</v>
      </c>
      <c r="G34" s="86"/>
      <c r="H34" s="157" t="s">
        <v>21</v>
      </c>
      <c r="I34" s="158"/>
      <c r="J34" s="158"/>
      <c r="K34" s="113">
        <f>K33</f>
        <v>969</v>
      </c>
      <c r="L34" s="128" t="s">
        <v>60</v>
      </c>
      <c r="M34" s="137">
        <f>M32-M33</f>
        <v>245.32999999999993</v>
      </c>
      <c r="N34" s="129" t="s">
        <v>62</v>
      </c>
      <c r="O34" s="123"/>
      <c r="W34" s="40"/>
      <c r="X34" s="40"/>
      <c r="Y34" s="40"/>
      <c r="Z34" s="40"/>
    </row>
    <row r="35" spans="1:26" x14ac:dyDescent="0.25">
      <c r="A35" s="100"/>
      <c r="B35" s="25"/>
      <c r="C35" s="39"/>
      <c r="G35" s="42"/>
      <c r="L35" s="21"/>
      <c r="M35" s="25"/>
      <c r="N35" s="3"/>
      <c r="O35" s="3"/>
      <c r="P35" s="46"/>
      <c r="V35" s="3"/>
      <c r="W35" s="3"/>
      <c r="X35" s="3"/>
      <c r="Y35" s="3"/>
      <c r="Z35" s="3"/>
    </row>
    <row r="36" spans="1:26" x14ac:dyDescent="0.25">
      <c r="A36" s="1"/>
      <c r="B36" s="41"/>
      <c r="C36" s="49"/>
      <c r="D36" s="49"/>
      <c r="E36" s="25"/>
      <c r="F36" s="25"/>
      <c r="G36" s="25"/>
      <c r="H36" s="25"/>
      <c r="I36" s="41"/>
      <c r="J36" s="25"/>
      <c r="K36" s="42"/>
      <c r="L36" s="21"/>
      <c r="M36" s="25"/>
      <c r="N36" s="3"/>
      <c r="O36" s="3"/>
      <c r="P36" s="4"/>
      <c r="V36" s="3"/>
      <c r="W36" s="3"/>
      <c r="X36" s="3"/>
      <c r="Y36" s="3"/>
      <c r="Z36" s="3"/>
    </row>
    <row r="37" spans="1:26" x14ac:dyDescent="0.25">
      <c r="A37" s="1"/>
      <c r="B37" s="2"/>
      <c r="C37" s="49"/>
      <c r="D37" s="49"/>
      <c r="E37" s="3"/>
      <c r="F37" s="3"/>
      <c r="G37" s="25"/>
      <c r="H37" s="25"/>
      <c r="I37" s="2"/>
      <c r="J37" s="25"/>
      <c r="K37" s="42"/>
      <c r="L37" s="21"/>
      <c r="M37" s="25"/>
      <c r="N37" s="3"/>
      <c r="O37" s="3"/>
      <c r="P37" s="4"/>
      <c r="V37" s="3"/>
      <c r="W37" s="3"/>
      <c r="X37" s="3"/>
      <c r="Y37" s="3"/>
      <c r="Z37" s="3"/>
    </row>
    <row r="38" spans="1:26" ht="15.75" x14ac:dyDescent="0.25">
      <c r="A38" s="1"/>
      <c r="B38" s="2"/>
      <c r="C38" s="49"/>
      <c r="D38" s="151"/>
      <c r="E38" s="151"/>
      <c r="F38" s="151"/>
      <c r="J38" s="25"/>
      <c r="P38" s="4"/>
      <c r="V38" s="3"/>
      <c r="W38" s="3"/>
      <c r="X38" s="3"/>
      <c r="Y38" s="3"/>
      <c r="Z38" s="3"/>
    </row>
    <row r="39" spans="1:26" x14ac:dyDescent="0.25">
      <c r="A39" s="1"/>
      <c r="B39" s="2"/>
      <c r="C39" s="49"/>
      <c r="D39" s="25"/>
      <c r="E39" s="25"/>
      <c r="F39" s="49"/>
      <c r="J39" s="3"/>
      <c r="P39" s="4"/>
      <c r="V39" s="3"/>
      <c r="W39" s="3"/>
      <c r="X39" s="3"/>
      <c r="Y39" s="3"/>
      <c r="Z39" s="3"/>
    </row>
    <row r="40" spans="1:26" x14ac:dyDescent="0.25">
      <c r="A40" s="1"/>
      <c r="B40" s="2"/>
      <c r="C40" s="49" t="s">
        <v>22</v>
      </c>
      <c r="D40" s="25"/>
      <c r="E40" s="25"/>
      <c r="F40" s="49"/>
      <c r="J40" s="3"/>
      <c r="P40" s="81"/>
      <c r="V40" s="25"/>
      <c r="W40" s="3"/>
      <c r="X40" s="3"/>
      <c r="Y40" s="3"/>
      <c r="Z40" s="3"/>
    </row>
    <row r="41" spans="1:26" ht="15" customHeight="1" x14ac:dyDescent="0.25">
      <c r="A41" s="1"/>
      <c r="B41" s="2"/>
      <c r="C41" s="49"/>
      <c r="D41" s="3"/>
      <c r="E41" s="49"/>
      <c r="F41" s="3"/>
      <c r="G41" s="3"/>
      <c r="H41" s="25"/>
      <c r="I41" s="2"/>
      <c r="J41" s="3"/>
      <c r="P41" s="81"/>
      <c r="V41" s="25"/>
      <c r="W41" s="3"/>
      <c r="X41" s="3"/>
      <c r="Y41" s="3"/>
      <c r="Z41" s="3"/>
    </row>
    <row r="42" spans="1:26" x14ac:dyDescent="0.25">
      <c r="A42" s="1"/>
      <c r="B42" s="2"/>
      <c r="C42" s="49"/>
      <c r="D42" s="49"/>
      <c r="E42" s="49"/>
      <c r="F42" s="52"/>
      <c r="G42" s="49"/>
      <c r="H42" s="25"/>
      <c r="I42" s="2"/>
      <c r="J42" s="3"/>
      <c r="P42" s="81"/>
      <c r="V42" s="25"/>
      <c r="W42" s="3"/>
      <c r="X42" s="3"/>
      <c r="Y42" s="3"/>
      <c r="Z42" s="3"/>
    </row>
    <row r="43" spans="1:26" x14ac:dyDescent="0.25">
      <c r="A43" s="1"/>
      <c r="B43" s="2"/>
      <c r="C43" s="3"/>
      <c r="D43" s="3"/>
      <c r="E43" s="3"/>
      <c r="F43" s="3"/>
      <c r="G43" s="3"/>
      <c r="H43" s="3"/>
      <c r="I43" s="53"/>
      <c r="J43" s="54"/>
      <c r="K43" s="45"/>
      <c r="L43" s="3"/>
      <c r="M43" s="3"/>
      <c r="N43" s="3"/>
      <c r="O43" s="3"/>
      <c r="P43" s="81"/>
      <c r="V43" s="25"/>
      <c r="W43" s="3"/>
      <c r="Y43" s="3"/>
      <c r="Z43" s="3"/>
    </row>
    <row r="44" spans="1:26" x14ac:dyDescent="0.25">
      <c r="A44" s="1"/>
      <c r="B44" s="2"/>
      <c r="C44" s="3"/>
      <c r="D44" s="3"/>
      <c r="E44" s="3"/>
      <c r="F44" s="3"/>
      <c r="G44" s="3"/>
      <c r="H44" s="3"/>
      <c r="I44" s="53"/>
      <c r="J44" s="54"/>
      <c r="K44" s="45"/>
      <c r="L44" s="3"/>
      <c r="M44" s="3"/>
      <c r="N44" s="3"/>
      <c r="O44" s="3"/>
      <c r="P44" s="81"/>
      <c r="V44" s="25"/>
      <c r="W44" s="3"/>
      <c r="Y44" s="3"/>
      <c r="Z44" s="3"/>
    </row>
    <row r="45" spans="1:26" ht="15.75" customHeight="1" x14ac:dyDescent="0.25">
      <c r="I45" s="2"/>
      <c r="J45" s="3"/>
      <c r="K45" s="3"/>
      <c r="L45" s="3"/>
      <c r="M45" s="3"/>
      <c r="N45" s="3"/>
      <c r="O45" s="3"/>
      <c r="P45" s="81"/>
      <c r="V45" s="25"/>
      <c r="W45" s="3"/>
      <c r="X45" s="3"/>
      <c r="Y45" s="3"/>
      <c r="Z45" s="3"/>
    </row>
    <row r="46" spans="1:26" x14ac:dyDescent="0.25">
      <c r="I46" s="2"/>
      <c r="M46" s="3"/>
      <c r="N46" s="3"/>
      <c r="O46" s="3"/>
      <c r="P46" s="81"/>
      <c r="V46" s="25"/>
      <c r="W46" s="3"/>
      <c r="X46" s="3"/>
      <c r="Y46" s="3"/>
      <c r="Z46" s="3"/>
    </row>
    <row r="47" spans="1:26" x14ac:dyDescent="0.25">
      <c r="I47" s="2"/>
      <c r="M47" s="3"/>
      <c r="N47" s="3"/>
      <c r="O47" s="3"/>
      <c r="P47" s="81"/>
      <c r="V47" s="25"/>
      <c r="W47" s="3"/>
      <c r="X47" s="3"/>
      <c r="Y47" s="3"/>
      <c r="Z47" s="3"/>
    </row>
    <row r="48" spans="1:26" x14ac:dyDescent="0.25">
      <c r="I48" s="2"/>
      <c r="M48" s="3"/>
      <c r="N48" s="3"/>
      <c r="O48" s="3"/>
      <c r="P48" s="81"/>
      <c r="V48" s="25"/>
      <c r="W48" s="3"/>
      <c r="X48" s="3"/>
      <c r="Y48" s="3"/>
      <c r="Z48" s="3"/>
    </row>
    <row r="49" spans="1:26" x14ac:dyDescent="0.25">
      <c r="I49" s="2"/>
      <c r="J49" s="3"/>
      <c r="K49" s="3"/>
      <c r="L49" s="3"/>
      <c r="M49" s="3"/>
      <c r="N49" s="3"/>
      <c r="O49" s="3"/>
      <c r="P49" s="81"/>
      <c r="V49" s="25"/>
      <c r="W49" s="3"/>
      <c r="X49" s="3"/>
      <c r="Y49" s="3"/>
      <c r="Z49" s="3"/>
    </row>
    <row r="50" spans="1:26" x14ac:dyDescent="0.25">
      <c r="I50" s="2"/>
      <c r="J50" s="3"/>
      <c r="K50" s="3"/>
      <c r="L50" s="3"/>
      <c r="M50" s="3"/>
      <c r="N50" s="3"/>
      <c r="O50" s="3"/>
      <c r="P50" s="81"/>
      <c r="V50" s="25"/>
      <c r="W50" s="3"/>
      <c r="X50" s="3"/>
      <c r="Y50" s="3"/>
      <c r="Z50" s="3"/>
    </row>
    <row r="51" spans="1:26" x14ac:dyDescent="0.25">
      <c r="I51" s="2"/>
      <c r="J51" s="3"/>
      <c r="K51" s="3"/>
      <c r="L51" s="3"/>
      <c r="M51" s="3"/>
      <c r="N51" s="3"/>
      <c r="O51" s="3"/>
      <c r="P51" s="81"/>
      <c r="Q51" s="44"/>
      <c r="R51" s="44"/>
      <c r="S51" s="82"/>
      <c r="T51" s="82"/>
      <c r="U51" s="44"/>
      <c r="V51" s="25"/>
      <c r="W51" s="3"/>
      <c r="X51" s="3"/>
      <c r="Y51" s="3"/>
      <c r="Z51" s="3"/>
    </row>
    <row r="52" spans="1:26" x14ac:dyDescent="0.25">
      <c r="I52" s="2"/>
      <c r="J52" s="3"/>
      <c r="K52" s="3"/>
      <c r="L52" s="3"/>
      <c r="M52" s="3"/>
      <c r="N52" s="3"/>
      <c r="O52" s="3"/>
      <c r="P52" s="81"/>
      <c r="V52" s="25"/>
      <c r="W52" s="3"/>
      <c r="X52" s="3"/>
      <c r="Y52" s="3"/>
      <c r="Z52" s="3"/>
    </row>
    <row r="53" spans="1:26" x14ac:dyDescent="0.25">
      <c r="I53" s="2"/>
      <c r="J53" s="3"/>
      <c r="K53" s="3"/>
      <c r="L53" s="3"/>
      <c r="M53" s="3"/>
      <c r="N53" s="3"/>
      <c r="O53" s="3"/>
      <c r="P53" s="81"/>
      <c r="V53" s="25"/>
      <c r="W53" s="3"/>
      <c r="X53" s="3"/>
      <c r="Y53" s="3"/>
      <c r="Z53" s="3"/>
    </row>
    <row r="54" spans="1:26" x14ac:dyDescent="0.25">
      <c r="I54" s="2"/>
      <c r="J54" s="3"/>
      <c r="K54" s="3"/>
      <c r="L54" s="3"/>
      <c r="M54" s="3"/>
      <c r="N54" s="3"/>
      <c r="O54" s="3"/>
      <c r="P54" s="81"/>
      <c r="V54" s="25"/>
      <c r="W54" s="3"/>
      <c r="X54" s="3"/>
      <c r="Y54" s="3"/>
      <c r="Z54" s="3"/>
    </row>
    <row r="55" spans="1:26" x14ac:dyDescent="0.25">
      <c r="A55" s="25"/>
      <c r="B55" s="25"/>
      <c r="C55" s="25"/>
      <c r="D55" s="25"/>
      <c r="E55" s="25"/>
      <c r="F55" s="25"/>
      <c r="G55" s="25"/>
      <c r="H55" s="25"/>
      <c r="I55" s="2"/>
      <c r="J55" s="3"/>
      <c r="K55" s="3"/>
      <c r="L55" s="3"/>
      <c r="M55" s="3"/>
      <c r="N55" s="3"/>
      <c r="O55" s="3"/>
      <c r="P55" s="81"/>
      <c r="Q55" s="61"/>
      <c r="R55" s="61"/>
      <c r="S55" s="50"/>
      <c r="T55" s="50"/>
      <c r="U55" s="25"/>
      <c r="V55" s="25"/>
      <c r="W55" s="3"/>
      <c r="X55" s="3"/>
      <c r="Y55" s="3"/>
      <c r="Z55" s="3"/>
    </row>
    <row r="56" spans="1:26" x14ac:dyDescent="0.25">
      <c r="A56" s="3"/>
      <c r="B56" s="3"/>
      <c r="C56" s="3"/>
      <c r="D56" s="3"/>
      <c r="E56" s="3"/>
      <c r="F56" s="3"/>
      <c r="G56" s="3"/>
      <c r="H56" s="3"/>
      <c r="I56" s="2"/>
      <c r="J56" s="3"/>
      <c r="K56" s="3"/>
      <c r="L56" s="3"/>
      <c r="M56" s="3"/>
      <c r="N56" s="3"/>
      <c r="O56" s="3"/>
      <c r="P56" s="62"/>
      <c r="Q56" s="25"/>
      <c r="R56" s="25"/>
      <c r="S56" s="50"/>
      <c r="T56" s="50"/>
      <c r="U56" s="25"/>
      <c r="V56" s="25"/>
      <c r="W56" s="3"/>
      <c r="X56" s="3"/>
      <c r="Y56" s="3"/>
      <c r="Z56" s="3"/>
    </row>
    <row r="57" spans="1:26" x14ac:dyDescent="0.25">
      <c r="A57" s="3"/>
      <c r="B57" s="3"/>
      <c r="C57" s="3"/>
      <c r="D57" s="3"/>
      <c r="E57" s="3"/>
      <c r="F57" s="3"/>
      <c r="G57" s="3"/>
      <c r="H57" s="3"/>
      <c r="I57" s="2"/>
      <c r="J57" s="3"/>
      <c r="K57" s="3"/>
      <c r="L57" s="3"/>
      <c r="M57" s="3"/>
      <c r="N57" s="3"/>
      <c r="O57" s="3"/>
      <c r="P57" s="62"/>
      <c r="Q57" s="3"/>
      <c r="R57" s="3"/>
      <c r="S57" s="50"/>
      <c r="U57" s="3"/>
      <c r="V57" s="3"/>
      <c r="W57" s="3"/>
      <c r="X57" s="3"/>
      <c r="Y57" s="3"/>
      <c r="Z57" s="3"/>
    </row>
  </sheetData>
  <mergeCells count="32">
    <mergeCell ref="A1:C1"/>
    <mergeCell ref="M3:N3"/>
    <mergeCell ref="M8:N8"/>
    <mergeCell ref="R2:V2"/>
    <mergeCell ref="R16:V16"/>
    <mergeCell ref="A29:B29"/>
    <mergeCell ref="A30:B30"/>
    <mergeCell ref="L29:O29"/>
    <mergeCell ref="A27:C27"/>
    <mergeCell ref="A26:K26"/>
    <mergeCell ref="R19:T19"/>
    <mergeCell ref="U19:V19"/>
    <mergeCell ref="D1:F1"/>
    <mergeCell ref="G1:K1"/>
    <mergeCell ref="G27:K27"/>
    <mergeCell ref="U20:V20"/>
    <mergeCell ref="U21:V21"/>
    <mergeCell ref="R24:Y24"/>
    <mergeCell ref="L20:O20"/>
    <mergeCell ref="D25:E25"/>
    <mergeCell ref="I25:J25"/>
    <mergeCell ref="X2:Y2"/>
    <mergeCell ref="R17:T17"/>
    <mergeCell ref="U17:V17"/>
    <mergeCell ref="R18:T18"/>
    <mergeCell ref="U18:V18"/>
    <mergeCell ref="D38:F38"/>
    <mergeCell ref="D27:F27"/>
    <mergeCell ref="D34:E34"/>
    <mergeCell ref="H34:J34"/>
    <mergeCell ref="R20:T20"/>
    <mergeCell ref="R21:T21"/>
  </mergeCells>
  <pageMargins left="0.23622047244094491" right="0.23622047244094491" top="0.3937007874015748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</dc:creator>
  <cp:lastModifiedBy>User</cp:lastModifiedBy>
  <cp:lastPrinted>2021-04-26T15:33:54Z</cp:lastPrinted>
  <dcterms:created xsi:type="dcterms:W3CDTF">2020-03-31T10:05:22Z</dcterms:created>
  <dcterms:modified xsi:type="dcterms:W3CDTF">2021-05-08T16:10:38Z</dcterms:modified>
</cp:coreProperties>
</file>