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ine\Documents\Westow Parish Council\accounts\Parish Accounts 2021-2022\"/>
    </mc:Choice>
  </mc:AlternateContent>
  <bookViews>
    <workbookView xWindow="0" yWindow="0" windowWidth="28770" windowHeight="1236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3" i="1" l="1"/>
  <c r="N45" i="1"/>
  <c r="E53" i="1"/>
  <c r="E44" i="1"/>
  <c r="N42" i="1" l="1"/>
  <c r="E40" i="1" l="1"/>
  <c r="P30" i="1" l="1"/>
  <c r="N37" i="1" s="1"/>
  <c r="O30" i="1"/>
  <c r="N35" i="1" s="1"/>
  <c r="E50" i="1" l="1"/>
  <c r="D40" i="1"/>
  <c r="E48" i="1" s="1"/>
  <c r="N44" i="1" s="1"/>
  <c r="N46" i="1" s="1"/>
  <c r="Q38" i="1" l="1"/>
  <c r="N36" i="1"/>
  <c r="N38" i="1" s="1"/>
  <c r="P5" i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E54" i="1" s="1"/>
  <c r="E49" i="1"/>
  <c r="E51" i="1" l="1"/>
</calcChain>
</file>

<file path=xl/sharedStrings.xml><?xml version="1.0" encoding="utf-8"?>
<sst xmlns="http://schemas.openxmlformats.org/spreadsheetml/2006/main" count="135" uniqueCount="60">
  <si>
    <t>Receipts</t>
  </si>
  <si>
    <t>Payments</t>
  </si>
  <si>
    <t>Date</t>
  </si>
  <si>
    <t>Chq No</t>
  </si>
  <si>
    <t xml:space="preserve">Transitional relief  </t>
  </si>
  <si>
    <t xml:space="preserve">Small Business Rate relief </t>
  </si>
  <si>
    <t>B/F</t>
  </si>
  <si>
    <t>Income</t>
  </si>
  <si>
    <t xml:space="preserve"> </t>
  </si>
  <si>
    <t>C/F</t>
  </si>
  <si>
    <t>D/D</t>
  </si>
  <si>
    <t>Website</t>
  </si>
  <si>
    <t>365 annual (fee)</t>
  </si>
  <si>
    <t>ComputerFX</t>
  </si>
  <si>
    <t>Fee</t>
  </si>
  <si>
    <t>ComputerFX (annual fee)</t>
  </si>
  <si>
    <t>Village Hall Deposit a/c</t>
  </si>
  <si>
    <t>Zurich Insurance</t>
  </si>
  <si>
    <t>Northern PowerGrid credit</t>
  </si>
  <si>
    <t>YLCA  Course Fees</t>
  </si>
  <si>
    <t xml:space="preserve">Westow Parish Council </t>
  </si>
  <si>
    <t>RDC  dog-waste bins</t>
  </si>
  <si>
    <t>HMRC</t>
  </si>
  <si>
    <t xml:space="preserve">VAT  </t>
  </si>
  <si>
    <t>ComputerFX (laptop repair)</t>
  </si>
  <si>
    <t>Jacqueline Timbrell (Timber)</t>
  </si>
  <si>
    <t>E.ON NEXT</t>
  </si>
  <si>
    <t>Business Stream</t>
  </si>
  <si>
    <t>CPRE</t>
  </si>
  <si>
    <t>HMRC VAT credit</t>
  </si>
  <si>
    <t>Transfer from V H &amp; Comm Fund</t>
  </si>
  <si>
    <t>RDC Polling Station</t>
  </si>
  <si>
    <t>C Payne (Table Tennis)</t>
  </si>
  <si>
    <t xml:space="preserve">YCLA </t>
  </si>
  <si>
    <t>J Smith VH curtain tracks</t>
  </si>
  <si>
    <t>Westow Parish Club Committee (Village Hall)</t>
  </si>
  <si>
    <t>Non Domestic Rates 21/22</t>
  </si>
  <si>
    <t>YLCA subs 21-22</t>
  </si>
  <si>
    <t>RDC (Precept)</t>
  </si>
  <si>
    <t>Expenditure</t>
  </si>
  <si>
    <t>Income 2021/22</t>
  </si>
  <si>
    <t>Expenditure 2021/22</t>
  </si>
  <si>
    <t>Carried forward to 2022/23</t>
  </si>
  <si>
    <t>Brought Forward from 2020/21</t>
  </si>
  <si>
    <t>Brought forward from 2020/21</t>
  </si>
  <si>
    <t>Carried Forward to 2022/23</t>
  </si>
  <si>
    <t xml:space="preserve">Incl. Transparency Fund: </t>
  </si>
  <si>
    <t>Scottish WaterBusiness Stream</t>
  </si>
  <si>
    <t>Financial Summary</t>
  </si>
  <si>
    <t>INCOME 2021/2022</t>
  </si>
  <si>
    <t>EXPENDITURE  2021/2022</t>
  </si>
  <si>
    <t>Balance  C/F to 2022/2023</t>
  </si>
  <si>
    <t>Balance B/F  from 2020/21</t>
  </si>
  <si>
    <t>Transparency Fund (incl in Westow Parish Council a/c)</t>
  </si>
  <si>
    <t>Interest</t>
  </si>
  <si>
    <t>Mrs LSHyde (PainlessPayroll)</t>
  </si>
  <si>
    <t>Unpresented Cheques</t>
  </si>
  <si>
    <t>Unpresented cheques (469 &amp; 470)</t>
  </si>
  <si>
    <t>Balance in Bank at 5th April 2022</t>
  </si>
  <si>
    <t>Clerk's Salary (A Fothergill)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</si>
</sst>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£&quot;#,##0;[Red]\-&quot;£&quot;#,##0"/>
    <numFmt numFmtId="44" formatCode="_-&quot;£&quot;* #,##0.00_-;\-&quot;£&quot;* #,##0.00_-;_-&quot;£&quot;* &quot;-&quot;??_-;_-@_-"/>
    <numFmt numFmtId="164" formatCode="dd/mm/yyyy;@"/>
    <numFmt numFmtId="165" formatCode="_(* #,##0.00_);_(* \(#,##0.00\);_(* &quot;-&quot;??_);_(@_)"/>
    <numFmt numFmtId="166" formatCode="#,##0_ ;\-#,##0\ "/>
    <numFmt numFmtId="167" formatCode="&quot;£&quot;#,##0.00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165" fontId="6" fillId="0" borderId="0" xfId="0" applyNumberFormat="1" applyFont="1" applyFill="1" applyBorder="1" applyAlignment="1">
      <alignment horizontal="left" vertical="center"/>
    </xf>
    <xf numFmtId="165" fontId="1" fillId="0" borderId="0" xfId="0" applyNumberFormat="1" applyFont="1" applyFill="1" applyBorder="1"/>
    <xf numFmtId="0" fontId="0" fillId="0" borderId="0" xfId="0" applyBorder="1"/>
    <xf numFmtId="167" fontId="1" fillId="0" borderId="0" xfId="0" applyNumberFormat="1" applyFont="1" applyFill="1" applyBorder="1"/>
    <xf numFmtId="166" fontId="1" fillId="0" borderId="0" xfId="0" applyNumberFormat="1" applyFont="1" applyFill="1" applyBorder="1"/>
    <xf numFmtId="167" fontId="5" fillId="0" borderId="0" xfId="0" applyNumberFormat="1" applyFont="1"/>
    <xf numFmtId="167" fontId="5" fillId="0" borderId="19" xfId="0" applyNumberFormat="1" applyFont="1" applyBorder="1"/>
    <xf numFmtId="167" fontId="1" fillId="0" borderId="0" xfId="0" applyNumberFormat="1" applyFont="1" applyBorder="1" applyAlignment="1">
      <alignment horizontal="center"/>
    </xf>
    <xf numFmtId="167" fontId="5" fillId="0" borderId="0" xfId="0" applyNumberFormat="1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5" fillId="0" borderId="0" xfId="0" applyNumberFormat="1" applyFont="1" applyBorder="1"/>
    <xf numFmtId="164" fontId="1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5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horizontal="center"/>
    </xf>
    <xf numFmtId="14" fontId="3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/>
    <xf numFmtId="165" fontId="4" fillId="0" borderId="0" xfId="0" applyNumberFormat="1" applyFont="1" applyFill="1" applyBorder="1" applyAlignment="1">
      <alignment vertical="center" wrapText="1"/>
    </xf>
    <xf numFmtId="167" fontId="5" fillId="0" borderId="0" xfId="0" applyNumberFormat="1" applyFont="1" applyBorder="1" applyAlignment="1"/>
    <xf numFmtId="165" fontId="9" fillId="0" borderId="0" xfId="0" applyNumberFormat="1" applyFont="1" applyBorder="1" applyAlignment="1"/>
    <xf numFmtId="164" fontId="5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vertical="center" wrapText="1"/>
    </xf>
    <xf numFmtId="167" fontId="10" fillId="0" borderId="0" xfId="0" applyNumberFormat="1" applyFont="1" applyFill="1" applyBorder="1" applyAlignment="1">
      <alignment vertical="center" wrapText="1"/>
    </xf>
    <xf numFmtId="167" fontId="5" fillId="0" borderId="0" xfId="0" applyNumberFormat="1" applyFont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0" fontId="1" fillId="2" borderId="15" xfId="0" applyFont="1" applyFill="1" applyBorder="1"/>
    <xf numFmtId="167" fontId="1" fillId="2" borderId="16" xfId="0" applyNumberFormat="1" applyFont="1" applyFill="1" applyBorder="1"/>
    <xf numFmtId="0" fontId="1" fillId="2" borderId="4" xfId="0" applyFont="1" applyFill="1" applyBorder="1"/>
    <xf numFmtId="167" fontId="1" fillId="2" borderId="5" xfId="0" applyNumberFormat="1" applyFont="1" applyFill="1" applyBorder="1"/>
    <xf numFmtId="0" fontId="1" fillId="2" borderId="17" xfId="0" applyFont="1" applyFill="1" applyBorder="1"/>
    <xf numFmtId="167" fontId="1" fillId="2" borderId="18" xfId="0" applyNumberFormat="1" applyFont="1" applyFill="1" applyBorder="1"/>
    <xf numFmtId="165" fontId="5" fillId="2" borderId="0" xfId="0" applyNumberFormat="1" applyFont="1" applyFill="1" applyBorder="1"/>
    <xf numFmtId="165" fontId="5" fillId="2" borderId="6" xfId="0" applyNumberFormat="1" applyFont="1" applyFill="1" applyBorder="1" applyAlignment="1">
      <alignment horizontal="right"/>
    </xf>
    <xf numFmtId="164" fontId="0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/>
    <xf numFmtId="0" fontId="7" fillId="0" borderId="0" xfId="0" applyFont="1" applyBorder="1" applyAlignment="1">
      <alignment horizontal="center"/>
    </xf>
    <xf numFmtId="6" fontId="5" fillId="0" borderId="0" xfId="0" applyNumberFormat="1" applyFont="1" applyBorder="1"/>
    <xf numFmtId="167" fontId="0" fillId="0" borderId="0" xfId="0" applyNumberFormat="1" applyBorder="1"/>
    <xf numFmtId="44" fontId="5" fillId="0" borderId="0" xfId="0" applyNumberFormat="1" applyFont="1" applyBorder="1"/>
    <xf numFmtId="167" fontId="5" fillId="0" borderId="0" xfId="0" applyNumberFormat="1" applyFont="1" applyAlignment="1"/>
    <xf numFmtId="0" fontId="5" fillId="0" borderId="0" xfId="0" applyFont="1" applyAlignment="1">
      <alignment horizontal="center"/>
    </xf>
    <xf numFmtId="165" fontId="1" fillId="0" borderId="16" xfId="0" applyNumberFormat="1" applyFont="1" applyFill="1" applyBorder="1" applyAlignment="1">
      <alignment horizontal="center" vertical="center"/>
    </xf>
    <xf numFmtId="0" fontId="0" fillId="0" borderId="21" xfId="0" applyBorder="1"/>
    <xf numFmtId="167" fontId="0" fillId="0" borderId="21" xfId="0" applyNumberFormat="1" applyBorder="1"/>
    <xf numFmtId="167" fontId="5" fillId="0" borderId="21" xfId="0" applyNumberFormat="1" applyFont="1" applyBorder="1"/>
    <xf numFmtId="167" fontId="11" fillId="0" borderId="21" xfId="0" applyNumberFormat="1" applyFont="1" applyBorder="1"/>
    <xf numFmtId="165" fontId="2" fillId="0" borderId="0" xfId="0" applyNumberFormat="1" applyFont="1" applyFill="1" applyBorder="1" applyAlignment="1">
      <alignment horizontal="center" vertical="center"/>
    </xf>
    <xf numFmtId="165" fontId="1" fillId="0" borderId="20" xfId="0" applyNumberFormat="1" applyFont="1" applyFill="1" applyBorder="1" applyAlignment="1">
      <alignment vertical="center"/>
    </xf>
    <xf numFmtId="167" fontId="8" fillId="2" borderId="7" xfId="0" applyNumberFormat="1" applyFont="1" applyFill="1" applyBorder="1"/>
    <xf numFmtId="167" fontId="8" fillId="2" borderId="24" xfId="0" applyNumberFormat="1" applyFont="1" applyFill="1" applyBorder="1"/>
    <xf numFmtId="167" fontId="8" fillId="2" borderId="25" xfId="0" applyNumberFormat="1" applyFont="1" applyFill="1" applyBorder="1"/>
    <xf numFmtId="167" fontId="8" fillId="2" borderId="11" xfId="0" applyNumberFormat="1" applyFont="1" applyFill="1" applyBorder="1"/>
    <xf numFmtId="0" fontId="7" fillId="0" borderId="0" xfId="0" applyFont="1" applyFill="1" applyBorder="1" applyAlignment="1">
      <alignment horizontal="center"/>
    </xf>
    <xf numFmtId="167" fontId="5" fillId="2" borderId="7" xfId="0" applyNumberFormat="1" applyFont="1" applyFill="1" applyBorder="1"/>
    <xf numFmtId="167" fontId="5" fillId="2" borderId="24" xfId="0" applyNumberFormat="1" applyFont="1" applyFill="1" applyBorder="1"/>
    <xf numFmtId="0" fontId="0" fillId="3" borderId="0" xfId="0" applyFill="1" applyBorder="1"/>
    <xf numFmtId="167" fontId="5" fillId="2" borderId="25" xfId="0" applyNumberFormat="1" applyFont="1" applyFill="1" applyBorder="1"/>
    <xf numFmtId="167" fontId="5" fillId="2" borderId="11" xfId="0" applyNumberFormat="1" applyFont="1" applyFill="1" applyBorder="1"/>
    <xf numFmtId="166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right"/>
    </xf>
    <xf numFmtId="167" fontId="5" fillId="5" borderId="0" xfId="0" applyNumberFormat="1" applyFont="1" applyFill="1" applyBorder="1"/>
    <xf numFmtId="167" fontId="0" fillId="0" borderId="0" xfId="0" applyNumberFormat="1"/>
    <xf numFmtId="167" fontId="0" fillId="5" borderId="0" xfId="0" applyNumberFormat="1" applyFill="1"/>
    <xf numFmtId="164" fontId="5" fillId="0" borderId="12" xfId="0" applyNumberFormat="1" applyFont="1" applyBorder="1" applyAlignment="1">
      <alignment horizontal="center" vertical="center"/>
    </xf>
    <xf numFmtId="166" fontId="5" fillId="0" borderId="13" xfId="0" applyNumberFormat="1" applyFont="1" applyBorder="1"/>
    <xf numFmtId="165" fontId="5" fillId="0" borderId="13" xfId="0" applyNumberFormat="1" applyFont="1" applyBorder="1"/>
    <xf numFmtId="165" fontId="5" fillId="0" borderId="13" xfId="0" applyNumberFormat="1" applyFont="1" applyBorder="1" applyAlignment="1">
      <alignment horizontal="center"/>
    </xf>
    <xf numFmtId="0" fontId="0" fillId="0" borderId="13" xfId="0" applyBorder="1"/>
    <xf numFmtId="167" fontId="5" fillId="0" borderId="14" xfId="0" applyNumberFormat="1" applyFont="1" applyBorder="1" applyAlignment="1">
      <alignment horizontal="center"/>
    </xf>
    <xf numFmtId="167" fontId="13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2" borderId="6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right" vertical="center"/>
    </xf>
    <xf numFmtId="0" fontId="5" fillId="2" borderId="9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right"/>
    </xf>
    <xf numFmtId="0" fontId="5" fillId="2" borderId="6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right" vertical="center"/>
    </xf>
    <xf numFmtId="0" fontId="5" fillId="2" borderId="22" xfId="0" applyFont="1" applyFill="1" applyBorder="1" applyAlignment="1">
      <alignment horizontal="right"/>
    </xf>
    <xf numFmtId="0" fontId="5" fillId="2" borderId="23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right"/>
    </xf>
    <xf numFmtId="0" fontId="5" fillId="2" borderId="22" xfId="0" applyNumberFormat="1" applyFont="1" applyFill="1" applyBorder="1" applyAlignment="1">
      <alignment horizontal="right" vertical="center"/>
    </xf>
    <xf numFmtId="0" fontId="5" fillId="2" borderId="23" xfId="0" applyNumberFormat="1" applyFont="1" applyFill="1" applyBorder="1" applyAlignment="1">
      <alignment horizontal="right" vertical="center"/>
    </xf>
    <xf numFmtId="164" fontId="0" fillId="0" borderId="12" xfId="0" applyNumberFormat="1" applyFont="1" applyBorder="1" applyAlignment="1">
      <alignment horizontal="center" vertical="center"/>
    </xf>
    <xf numFmtId="164" fontId="0" fillId="0" borderId="13" xfId="0" applyNumberFormat="1" applyFont="1" applyBorder="1" applyAlignment="1">
      <alignment horizontal="center" vertical="center"/>
    </xf>
    <xf numFmtId="14" fontId="3" fillId="0" borderId="12" xfId="0" applyNumberFormat="1" applyFont="1" applyFill="1" applyBorder="1" applyAlignment="1">
      <alignment horizontal="center" vertical="center"/>
    </xf>
    <xf numFmtId="14" fontId="3" fillId="0" borderId="13" xfId="0" applyNumberFormat="1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165" fontId="7" fillId="2" borderId="12" xfId="0" applyNumberFormat="1" applyFont="1" applyFill="1" applyBorder="1" applyAlignment="1">
      <alignment horizontal="center"/>
    </xf>
    <xf numFmtId="165" fontId="7" fillId="2" borderId="13" xfId="0" applyNumberFormat="1" applyFont="1" applyFill="1" applyBorder="1" applyAlignment="1">
      <alignment horizontal="center"/>
    </xf>
    <xf numFmtId="165" fontId="7" fillId="2" borderId="14" xfId="0" applyNumberFormat="1" applyFont="1" applyFill="1" applyBorder="1" applyAlignment="1">
      <alignment horizontal="center"/>
    </xf>
    <xf numFmtId="165" fontId="9" fillId="0" borderId="12" xfId="0" applyNumberFormat="1" applyFont="1" applyBorder="1" applyAlignment="1">
      <alignment horizontal="center"/>
    </xf>
    <xf numFmtId="165" fontId="9" fillId="0" borderId="13" xfId="0" applyNumberFormat="1" applyFont="1" applyBorder="1" applyAlignment="1">
      <alignment horizontal="center"/>
    </xf>
    <xf numFmtId="165" fontId="9" fillId="0" borderId="1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65" fontId="8" fillId="0" borderId="0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165" fontId="0" fillId="6" borderId="22" xfId="0" applyNumberFormat="1" applyFont="1" applyFill="1" applyBorder="1" applyAlignment="1">
      <alignment horizontal="right"/>
    </xf>
    <xf numFmtId="165" fontId="0" fillId="6" borderId="23" xfId="0" applyNumberFormat="1" applyFont="1" applyFill="1" applyBorder="1" applyAlignment="1">
      <alignment horizontal="right"/>
    </xf>
    <xf numFmtId="167" fontId="14" fillId="6" borderId="23" xfId="0" applyNumberFormat="1" applyFont="1" applyFill="1" applyBorder="1" applyAlignment="1">
      <alignment horizontal="right"/>
    </xf>
    <xf numFmtId="167" fontId="14" fillId="6" borderId="26" xfId="0" applyNumberFormat="1" applyFont="1" applyFill="1" applyBorder="1" applyAlignment="1">
      <alignment horizontal="right"/>
    </xf>
    <xf numFmtId="165" fontId="0" fillId="6" borderId="6" xfId="0" applyNumberFormat="1" applyFont="1" applyFill="1" applyBorder="1" applyAlignment="1">
      <alignment horizontal="right"/>
    </xf>
    <xf numFmtId="165" fontId="0" fillId="6" borderId="0" xfId="0" applyNumberFormat="1" applyFont="1" applyFill="1" applyBorder="1" applyAlignment="1">
      <alignment horizontal="right"/>
    </xf>
    <xf numFmtId="167" fontId="0" fillId="6" borderId="8" xfId="0" applyNumberFormat="1" applyFont="1" applyFill="1" applyBorder="1" applyAlignment="1">
      <alignment horizontal="right"/>
    </xf>
    <xf numFmtId="167" fontId="0" fillId="6" borderId="24" xfId="0" applyNumberFormat="1" applyFont="1" applyFill="1" applyBorder="1" applyAlignment="1">
      <alignment horizontal="right"/>
    </xf>
    <xf numFmtId="167" fontId="0" fillId="6" borderId="0" xfId="0" applyNumberFormat="1" applyFont="1" applyFill="1" applyBorder="1" applyAlignment="1">
      <alignment horizontal="right"/>
    </xf>
    <xf numFmtId="167" fontId="0" fillId="6" borderId="7" xfId="0" applyNumberFormat="1" applyFont="1" applyFill="1" applyBorder="1" applyAlignment="1">
      <alignment horizontal="right"/>
    </xf>
    <xf numFmtId="167" fontId="14" fillId="6" borderId="27" xfId="0" applyNumberFormat="1" applyFont="1" applyFill="1" applyBorder="1" applyAlignment="1">
      <alignment horizontal="right"/>
    </xf>
    <xf numFmtId="167" fontId="14" fillId="6" borderId="25" xfId="0" applyNumberFormat="1" applyFont="1" applyFill="1" applyBorder="1" applyAlignment="1">
      <alignment horizontal="right"/>
    </xf>
    <xf numFmtId="165" fontId="0" fillId="6" borderId="9" xfId="0" applyNumberFormat="1" applyFont="1" applyFill="1" applyBorder="1" applyAlignment="1">
      <alignment horizontal="right"/>
    </xf>
    <xf numFmtId="165" fontId="0" fillId="6" borderId="10" xfId="0" applyNumberFormat="1" applyFont="1" applyFill="1" applyBorder="1" applyAlignment="1">
      <alignment horizontal="right"/>
    </xf>
    <xf numFmtId="167" fontId="14" fillId="6" borderId="10" xfId="0" applyNumberFormat="1" applyFont="1" applyFill="1" applyBorder="1" applyAlignment="1">
      <alignment horizontal="right"/>
    </xf>
    <xf numFmtId="167" fontId="14" fillId="6" borderId="1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11" fillId="0" borderId="0" xfId="0" applyFont="1"/>
    <xf numFmtId="167" fontId="5" fillId="0" borderId="28" xfId="0" applyNumberFormat="1" applyFont="1" applyBorder="1"/>
    <xf numFmtId="0" fontId="5" fillId="2" borderId="6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right"/>
    </xf>
    <xf numFmtId="0" fontId="5" fillId="4" borderId="10" xfId="0" applyFont="1" applyFill="1" applyBorder="1" applyAlignment="1">
      <alignment horizontal="right"/>
    </xf>
    <xf numFmtId="167" fontId="5" fillId="4" borderId="11" xfId="0" applyNumberFormat="1" applyFont="1" applyFill="1" applyBorder="1" applyAlignment="1"/>
    <xf numFmtId="0" fontId="5" fillId="4" borderId="6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167" fontId="8" fillId="2" borderId="2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topLeftCell="A17" workbookViewId="0">
      <selection activeCell="S37" sqref="S37"/>
    </sheetView>
  </sheetViews>
  <sheetFormatPr defaultRowHeight="15" x14ac:dyDescent="0.25"/>
  <cols>
    <col min="1" max="1" width="9.85546875" customWidth="1"/>
    <col min="2" max="2" width="9.7109375" customWidth="1"/>
    <col min="3" max="3" width="24.7109375" customWidth="1"/>
    <col min="4" max="4" width="9.42578125" customWidth="1"/>
    <col min="5" max="5" width="10.7109375" customWidth="1"/>
    <col min="6" max="6" width="7.5703125" customWidth="1"/>
    <col min="7" max="7" width="6.140625" customWidth="1"/>
    <col min="8" max="8" width="11" customWidth="1"/>
    <col min="9" max="9" width="3" customWidth="1"/>
    <col min="10" max="10" width="10.28515625" customWidth="1"/>
    <col min="11" max="11" width="7.42578125" customWidth="1"/>
    <col min="19" max="19" width="15.42578125" customWidth="1"/>
  </cols>
  <sheetData>
    <row r="1" spans="1:17" ht="15.75" thickBot="1" x14ac:dyDescent="0.3">
      <c r="A1" s="108" t="s">
        <v>20</v>
      </c>
      <c r="B1" s="109"/>
      <c r="C1" s="109"/>
      <c r="D1" s="109"/>
      <c r="E1" s="109"/>
      <c r="F1" s="109"/>
      <c r="G1" s="52"/>
    </row>
    <row r="2" spans="1:17" ht="15" customHeight="1" thickBot="1" x14ac:dyDescent="0.3">
      <c r="A2" s="1" t="s">
        <v>2</v>
      </c>
      <c r="B2" s="2" t="s">
        <v>3</v>
      </c>
      <c r="C2" s="3"/>
      <c r="D2" s="60" t="s">
        <v>7</v>
      </c>
      <c r="E2" s="66" t="s">
        <v>39</v>
      </c>
      <c r="F2" s="4" t="s">
        <v>23</v>
      </c>
      <c r="G2" s="65"/>
    </row>
    <row r="3" spans="1:17" ht="16.5" thickBot="1" x14ac:dyDescent="0.3">
      <c r="A3" s="29"/>
      <c r="B3" s="24"/>
      <c r="C3" s="7" t="s">
        <v>36</v>
      </c>
      <c r="D3" s="18"/>
      <c r="E3" s="18">
        <v>848.3</v>
      </c>
      <c r="F3" s="18"/>
      <c r="G3" s="18"/>
      <c r="J3" s="116" t="s">
        <v>53</v>
      </c>
      <c r="K3" s="117"/>
      <c r="L3" s="117"/>
      <c r="M3" s="117"/>
      <c r="N3" s="117"/>
      <c r="O3" s="117"/>
      <c r="P3" s="118"/>
      <c r="Q3" s="33"/>
    </row>
    <row r="4" spans="1:17" ht="15.75" thickBot="1" x14ac:dyDescent="0.3">
      <c r="A4" s="29"/>
      <c r="B4" s="24"/>
      <c r="C4" s="7" t="s">
        <v>4</v>
      </c>
      <c r="D4" s="18">
        <v>479.47</v>
      </c>
      <c r="E4" s="18"/>
      <c r="F4" s="18"/>
      <c r="G4" s="18"/>
      <c r="J4" s="84">
        <v>42843</v>
      </c>
      <c r="K4" s="85"/>
      <c r="L4" s="86" t="s">
        <v>33</v>
      </c>
      <c r="M4" s="87"/>
      <c r="N4" s="87"/>
      <c r="O4" s="88"/>
      <c r="P4" s="89">
        <v>2885</v>
      </c>
      <c r="Q4" s="14"/>
    </row>
    <row r="5" spans="1:17" x14ac:dyDescent="0.25">
      <c r="A5" s="29"/>
      <c r="B5" s="24"/>
      <c r="C5" s="7" t="s">
        <v>5</v>
      </c>
      <c r="D5" s="18">
        <v>368.83</v>
      </c>
      <c r="E5" s="18"/>
      <c r="F5" s="18"/>
      <c r="G5" s="18"/>
      <c r="J5" s="34">
        <v>43033</v>
      </c>
      <c r="K5" s="77" t="s">
        <v>10</v>
      </c>
      <c r="L5" s="35" t="s">
        <v>11</v>
      </c>
      <c r="M5" s="36"/>
      <c r="N5" s="36"/>
      <c r="O5" s="42">
        <v>600</v>
      </c>
      <c r="P5" s="42">
        <f>P4-O5</f>
        <v>2285</v>
      </c>
    </row>
    <row r="6" spans="1:17" x14ac:dyDescent="0.25">
      <c r="A6" s="53">
        <v>44292</v>
      </c>
      <c r="B6" s="54">
        <v>448</v>
      </c>
      <c r="C6" s="55" t="s">
        <v>19</v>
      </c>
      <c r="D6" s="18"/>
      <c r="E6" s="18">
        <v>30</v>
      </c>
      <c r="F6" s="18"/>
      <c r="G6" s="18"/>
      <c r="J6" s="34">
        <v>43070</v>
      </c>
      <c r="K6" s="77" t="s">
        <v>10</v>
      </c>
      <c r="L6" s="35" t="s">
        <v>12</v>
      </c>
      <c r="M6" s="35"/>
      <c r="N6" s="35"/>
      <c r="O6" s="42">
        <v>177.6</v>
      </c>
      <c r="P6" s="42">
        <f t="shared" ref="P6:P15" si="0">P5-O6</f>
        <v>2107.4</v>
      </c>
    </row>
    <row r="7" spans="1:17" x14ac:dyDescent="0.25">
      <c r="A7" s="53">
        <v>44302</v>
      </c>
      <c r="B7" s="24"/>
      <c r="C7" s="7" t="s">
        <v>38</v>
      </c>
      <c r="D7" s="18">
        <v>1150</v>
      </c>
      <c r="E7" s="18"/>
      <c r="F7" s="18"/>
      <c r="G7" s="18"/>
      <c r="J7" s="34">
        <v>43378</v>
      </c>
      <c r="K7" s="77" t="s">
        <v>10</v>
      </c>
      <c r="L7" s="35" t="s">
        <v>13</v>
      </c>
      <c r="M7" s="35"/>
      <c r="N7" s="35"/>
      <c r="O7" s="42">
        <v>58.8</v>
      </c>
      <c r="P7" s="42">
        <f t="shared" si="0"/>
        <v>2048.6</v>
      </c>
    </row>
    <row r="8" spans="1:17" x14ac:dyDescent="0.25">
      <c r="A8" s="53">
        <v>44348</v>
      </c>
      <c r="B8" s="54">
        <v>462</v>
      </c>
      <c r="C8" s="29" t="s">
        <v>17</v>
      </c>
      <c r="D8" s="18"/>
      <c r="E8" s="18">
        <v>790.61</v>
      </c>
      <c r="F8" s="18"/>
      <c r="G8" s="18"/>
      <c r="J8" s="34">
        <v>43437</v>
      </c>
      <c r="K8" s="77" t="s">
        <v>10</v>
      </c>
      <c r="L8" s="35" t="s">
        <v>14</v>
      </c>
      <c r="M8" s="35"/>
      <c r="N8" s="35"/>
      <c r="O8" s="42">
        <v>180</v>
      </c>
      <c r="P8" s="42">
        <f t="shared" si="0"/>
        <v>1868.6</v>
      </c>
    </row>
    <row r="9" spans="1:17" x14ac:dyDescent="0.25">
      <c r="A9" s="53">
        <v>44372</v>
      </c>
      <c r="B9" s="24"/>
      <c r="C9" s="29" t="s">
        <v>18</v>
      </c>
      <c r="D9" s="18">
        <v>150</v>
      </c>
      <c r="E9" s="56"/>
      <c r="F9" s="18"/>
      <c r="G9" s="18"/>
      <c r="J9" s="37">
        <v>43748</v>
      </c>
      <c r="K9" s="78" t="s">
        <v>10</v>
      </c>
      <c r="L9" s="21" t="s">
        <v>13</v>
      </c>
      <c r="M9" s="29"/>
      <c r="N9" s="15"/>
      <c r="O9" s="43">
        <v>58.8</v>
      </c>
      <c r="P9" s="42">
        <f t="shared" si="0"/>
        <v>1809.8</v>
      </c>
    </row>
    <row r="10" spans="1:17" x14ac:dyDescent="0.25">
      <c r="A10" s="53">
        <v>44399</v>
      </c>
      <c r="B10" s="54">
        <v>463</v>
      </c>
      <c r="C10" s="29" t="s">
        <v>37</v>
      </c>
      <c r="D10" s="18"/>
      <c r="E10" s="18">
        <v>134</v>
      </c>
      <c r="F10" s="18"/>
      <c r="G10" s="18"/>
      <c r="J10" s="37">
        <v>43801</v>
      </c>
      <c r="K10" s="78" t="s">
        <v>10</v>
      </c>
      <c r="L10" s="21" t="s">
        <v>15</v>
      </c>
      <c r="M10" s="29"/>
      <c r="N10" s="15"/>
      <c r="O10" s="43">
        <v>180</v>
      </c>
      <c r="P10" s="42">
        <f t="shared" si="0"/>
        <v>1629.8</v>
      </c>
    </row>
    <row r="11" spans="1:17" x14ac:dyDescent="0.25">
      <c r="A11" s="53">
        <v>44399</v>
      </c>
      <c r="B11" s="24" t="s">
        <v>10</v>
      </c>
      <c r="C11" s="29" t="s">
        <v>26</v>
      </c>
      <c r="D11" s="18"/>
      <c r="E11" s="18">
        <v>33</v>
      </c>
      <c r="F11" s="15">
        <v>3.8</v>
      </c>
      <c r="G11" s="15"/>
      <c r="H11" s="20"/>
      <c r="J11" s="37">
        <v>44116</v>
      </c>
      <c r="K11" s="79" t="s">
        <v>10</v>
      </c>
      <c r="L11" s="21" t="s">
        <v>13</v>
      </c>
      <c r="M11" s="21"/>
      <c r="N11" s="21"/>
      <c r="O11" s="43">
        <v>58.8</v>
      </c>
      <c r="P11" s="43">
        <f t="shared" si="0"/>
        <v>1571</v>
      </c>
    </row>
    <row r="12" spans="1:17" x14ac:dyDescent="0.25">
      <c r="A12" s="53">
        <v>44403</v>
      </c>
      <c r="B12" s="24" t="s">
        <v>10</v>
      </c>
      <c r="C12" s="29" t="s">
        <v>27</v>
      </c>
      <c r="D12" s="18"/>
      <c r="E12" s="18">
        <v>34.5</v>
      </c>
      <c r="F12" s="15"/>
      <c r="G12" s="15"/>
      <c r="H12" s="20"/>
      <c r="J12" s="38">
        <v>44166</v>
      </c>
      <c r="K12" s="28" t="s">
        <v>10</v>
      </c>
      <c r="L12" s="21" t="s">
        <v>15</v>
      </c>
      <c r="M12" s="21"/>
      <c r="N12" s="21"/>
      <c r="O12" s="43">
        <v>180</v>
      </c>
      <c r="P12" s="43">
        <f t="shared" si="0"/>
        <v>1391</v>
      </c>
    </row>
    <row r="13" spans="1:17" x14ac:dyDescent="0.25">
      <c r="A13" s="53">
        <v>44431</v>
      </c>
      <c r="B13" s="24" t="s">
        <v>10</v>
      </c>
      <c r="C13" s="29" t="s">
        <v>26</v>
      </c>
      <c r="D13" s="18"/>
      <c r="E13" s="18">
        <v>33</v>
      </c>
      <c r="F13" s="15"/>
      <c r="G13" s="15"/>
      <c r="J13" s="39">
        <v>44480</v>
      </c>
      <c r="K13" s="24" t="s">
        <v>10</v>
      </c>
      <c r="L13" s="21" t="s">
        <v>13</v>
      </c>
      <c r="M13" s="29"/>
      <c r="N13" s="29"/>
      <c r="O13" s="43">
        <v>58.8</v>
      </c>
      <c r="P13" s="42">
        <f t="shared" si="0"/>
        <v>1332.2</v>
      </c>
    </row>
    <row r="14" spans="1:17" x14ac:dyDescent="0.25">
      <c r="A14" s="53">
        <v>44432</v>
      </c>
      <c r="B14" s="24" t="s">
        <v>10</v>
      </c>
      <c r="C14" s="29" t="s">
        <v>27</v>
      </c>
      <c r="D14" s="18"/>
      <c r="E14" s="18">
        <v>34.5</v>
      </c>
      <c r="F14" s="15"/>
      <c r="G14" s="15"/>
      <c r="J14" s="39">
        <v>44488</v>
      </c>
      <c r="K14" s="24" t="s">
        <v>10</v>
      </c>
      <c r="L14" s="29" t="s">
        <v>24</v>
      </c>
      <c r="M14" s="29"/>
      <c r="N14" s="29"/>
      <c r="O14" s="42">
        <v>60</v>
      </c>
      <c r="P14" s="42">
        <f t="shared" si="0"/>
        <v>1272.2</v>
      </c>
    </row>
    <row r="15" spans="1:17" x14ac:dyDescent="0.25">
      <c r="A15" s="53">
        <v>44440</v>
      </c>
      <c r="B15" s="54">
        <v>464</v>
      </c>
      <c r="C15" s="29" t="s">
        <v>21</v>
      </c>
      <c r="D15" s="18"/>
      <c r="E15" s="18">
        <v>522.9</v>
      </c>
      <c r="F15" s="15">
        <v>87.15</v>
      </c>
      <c r="G15" s="15"/>
      <c r="J15" s="39">
        <v>44531</v>
      </c>
      <c r="K15" s="24" t="s">
        <v>10</v>
      </c>
      <c r="L15" s="21" t="s">
        <v>15</v>
      </c>
      <c r="M15" s="21"/>
      <c r="N15" s="29"/>
      <c r="O15" s="42">
        <v>180</v>
      </c>
      <c r="P15" s="90">
        <f t="shared" si="0"/>
        <v>1092.2</v>
      </c>
    </row>
    <row r="16" spans="1:17" x14ac:dyDescent="0.25">
      <c r="A16" s="53">
        <v>44461</v>
      </c>
      <c r="B16" s="24" t="s">
        <v>10</v>
      </c>
      <c r="C16" s="29" t="s">
        <v>26</v>
      </c>
      <c r="D16" s="18"/>
      <c r="E16" s="18">
        <v>33</v>
      </c>
      <c r="F16" s="15"/>
      <c r="G16" s="15"/>
      <c r="J16" s="19"/>
      <c r="K16" s="11"/>
      <c r="L16" s="8"/>
      <c r="M16" s="8"/>
      <c r="N16" s="8"/>
      <c r="O16" s="10"/>
      <c r="P16" s="18"/>
      <c r="Q16" s="10"/>
    </row>
    <row r="17" spans="1:19" ht="15.75" thickBot="1" x14ac:dyDescent="0.3">
      <c r="A17" s="53">
        <v>44463</v>
      </c>
      <c r="B17" s="24" t="s">
        <v>10</v>
      </c>
      <c r="C17" s="29" t="s">
        <v>27</v>
      </c>
      <c r="D17" s="18"/>
      <c r="E17" s="18">
        <v>34.5</v>
      </c>
      <c r="F17" s="15"/>
      <c r="G17" s="15"/>
      <c r="J17" s="19"/>
      <c r="K17" s="11"/>
      <c r="L17" s="8"/>
      <c r="M17" s="8"/>
      <c r="N17" s="8"/>
      <c r="O17" s="10"/>
      <c r="P17" s="18"/>
      <c r="Q17" s="10"/>
    </row>
    <row r="18" spans="1:19" ht="16.5" thickBot="1" x14ac:dyDescent="0.3">
      <c r="A18" s="53">
        <v>44466</v>
      </c>
      <c r="B18" s="24"/>
      <c r="C18" s="29" t="s">
        <v>38</v>
      </c>
      <c r="D18" s="57">
        <v>1150</v>
      </c>
      <c r="E18" s="9"/>
      <c r="F18" s="15"/>
      <c r="G18" s="15"/>
      <c r="J18" s="110" t="s">
        <v>35</v>
      </c>
      <c r="K18" s="111"/>
      <c r="L18" s="111"/>
      <c r="M18" s="111"/>
      <c r="N18" s="111"/>
      <c r="O18" s="111"/>
      <c r="P18" s="112"/>
      <c r="Q18" s="25"/>
      <c r="R18" s="25"/>
      <c r="S18" s="25"/>
    </row>
    <row r="19" spans="1:19" x14ac:dyDescent="0.25">
      <c r="A19" s="53">
        <v>44473</v>
      </c>
      <c r="B19" s="54">
        <v>451</v>
      </c>
      <c r="C19" s="29" t="s">
        <v>59</v>
      </c>
      <c r="D19" s="18"/>
      <c r="E19" s="18">
        <v>257.74</v>
      </c>
      <c r="F19" s="15"/>
      <c r="G19" s="15"/>
      <c r="J19" s="5"/>
      <c r="K19" s="5"/>
      <c r="L19" s="5"/>
      <c r="M19" s="5"/>
      <c r="N19" s="5"/>
      <c r="O19" s="5" t="s">
        <v>0</v>
      </c>
      <c r="P19" s="5" t="s">
        <v>1</v>
      </c>
      <c r="Q19" s="17"/>
      <c r="R19" s="26"/>
      <c r="S19" s="26"/>
    </row>
    <row r="20" spans="1:19" x14ac:dyDescent="0.25">
      <c r="A20" s="53">
        <v>44480</v>
      </c>
      <c r="B20" s="24" t="s">
        <v>10</v>
      </c>
      <c r="C20" s="29" t="s">
        <v>13</v>
      </c>
      <c r="D20" s="18"/>
      <c r="E20" s="18">
        <v>58.8</v>
      </c>
      <c r="F20" s="15">
        <v>9.8000000000000007</v>
      </c>
      <c r="G20" s="15"/>
      <c r="J20" s="6">
        <v>44308</v>
      </c>
      <c r="K20" s="16" t="s">
        <v>10</v>
      </c>
      <c r="L20" s="91" t="s">
        <v>30</v>
      </c>
      <c r="M20" s="91"/>
      <c r="N20" s="91"/>
      <c r="O20" s="12">
        <v>3739.66</v>
      </c>
      <c r="P20" s="5"/>
      <c r="Q20" s="5"/>
    </row>
    <row r="21" spans="1:19" x14ac:dyDescent="0.25">
      <c r="A21" s="53">
        <v>44487</v>
      </c>
      <c r="B21" s="54">
        <v>450</v>
      </c>
      <c r="C21" s="29" t="s">
        <v>22</v>
      </c>
      <c r="D21" s="18"/>
      <c r="E21" s="18">
        <v>64.400000000000006</v>
      </c>
      <c r="J21" s="6">
        <v>44309</v>
      </c>
      <c r="K21" s="24" t="s">
        <v>10</v>
      </c>
      <c r="L21" s="119" t="s">
        <v>26</v>
      </c>
      <c r="M21" s="119"/>
      <c r="N21" s="119"/>
      <c r="O21" s="5"/>
      <c r="P21" s="12">
        <v>33</v>
      </c>
      <c r="Q21" s="5"/>
    </row>
    <row r="22" spans="1:19" x14ac:dyDescent="0.25">
      <c r="A22" s="53">
        <v>44488</v>
      </c>
      <c r="B22" s="24" t="s">
        <v>10</v>
      </c>
      <c r="C22" s="29" t="s">
        <v>24</v>
      </c>
      <c r="D22" s="18"/>
      <c r="E22" s="18">
        <v>60</v>
      </c>
      <c r="F22" s="18">
        <v>10</v>
      </c>
      <c r="G22" s="18"/>
      <c r="J22" s="6">
        <v>44312</v>
      </c>
      <c r="K22" s="16" t="s">
        <v>10</v>
      </c>
      <c r="L22" s="119" t="s">
        <v>27</v>
      </c>
      <c r="M22" s="119"/>
      <c r="N22" s="119"/>
      <c r="O22" s="5"/>
      <c r="P22" s="12">
        <v>34.5</v>
      </c>
      <c r="Q22" s="5"/>
    </row>
    <row r="23" spans="1:19" x14ac:dyDescent="0.25">
      <c r="A23" s="53">
        <v>44490</v>
      </c>
      <c r="B23" s="24" t="s">
        <v>10</v>
      </c>
      <c r="C23" s="29" t="s">
        <v>28</v>
      </c>
      <c r="D23" s="9"/>
      <c r="E23" s="18">
        <v>36</v>
      </c>
      <c r="F23" s="9"/>
      <c r="G23" s="9"/>
      <c r="J23" s="6">
        <v>44320</v>
      </c>
      <c r="K23" s="16"/>
      <c r="L23" s="119" t="s">
        <v>31</v>
      </c>
      <c r="M23" s="119"/>
      <c r="N23" s="119"/>
      <c r="O23" s="12">
        <v>64</v>
      </c>
      <c r="P23" s="12"/>
      <c r="Q23" s="5"/>
    </row>
    <row r="24" spans="1:19" x14ac:dyDescent="0.25">
      <c r="A24" s="53">
        <v>44491</v>
      </c>
      <c r="B24" s="24" t="s">
        <v>10</v>
      </c>
      <c r="C24" s="29" t="s">
        <v>26</v>
      </c>
      <c r="D24" s="9"/>
      <c r="E24" s="18">
        <v>33</v>
      </c>
      <c r="F24" s="9"/>
      <c r="G24" s="9"/>
      <c r="J24" s="6">
        <v>44340</v>
      </c>
      <c r="K24" s="28" t="s">
        <v>10</v>
      </c>
      <c r="L24" s="119" t="s">
        <v>26</v>
      </c>
      <c r="M24" s="119"/>
      <c r="N24" s="119"/>
      <c r="O24" s="12"/>
      <c r="P24" s="12">
        <v>33</v>
      </c>
      <c r="Q24" s="5"/>
    </row>
    <row r="25" spans="1:19" x14ac:dyDescent="0.25">
      <c r="A25" s="53">
        <v>44494</v>
      </c>
      <c r="B25" s="24" t="s">
        <v>10</v>
      </c>
      <c r="C25" s="29" t="s">
        <v>27</v>
      </c>
      <c r="D25" s="9"/>
      <c r="E25" s="18">
        <v>34.5</v>
      </c>
      <c r="F25" s="9"/>
      <c r="G25" s="9"/>
      <c r="J25" s="6">
        <v>44340</v>
      </c>
      <c r="K25" s="28" t="s">
        <v>10</v>
      </c>
      <c r="L25" s="119" t="s">
        <v>27</v>
      </c>
      <c r="M25" s="119"/>
      <c r="N25" s="119"/>
      <c r="O25" s="12"/>
      <c r="P25" s="12">
        <v>34.5</v>
      </c>
      <c r="Q25" s="5"/>
    </row>
    <row r="26" spans="1:19" x14ac:dyDescent="0.25">
      <c r="A26" s="53">
        <v>44494</v>
      </c>
      <c r="B26" s="24"/>
      <c r="C26" s="29" t="s">
        <v>29</v>
      </c>
      <c r="D26" s="18">
        <v>100.75</v>
      </c>
      <c r="E26" s="18"/>
      <c r="F26" s="9"/>
      <c r="G26" s="9"/>
      <c r="J26" s="6">
        <v>44369</v>
      </c>
      <c r="K26" s="16" t="s">
        <v>10</v>
      </c>
      <c r="L26" s="119" t="s">
        <v>26</v>
      </c>
      <c r="M26" s="119"/>
      <c r="N26" s="119"/>
      <c r="O26" s="12"/>
      <c r="P26" s="12">
        <v>33</v>
      </c>
      <c r="Q26" s="5"/>
      <c r="R26" s="27"/>
    </row>
    <row r="27" spans="1:19" x14ac:dyDescent="0.25">
      <c r="A27" s="53">
        <v>44516</v>
      </c>
      <c r="B27" s="54">
        <v>466</v>
      </c>
      <c r="C27" s="29" t="s">
        <v>25</v>
      </c>
      <c r="D27" s="18"/>
      <c r="E27" s="18">
        <v>81.8</v>
      </c>
      <c r="F27" s="18">
        <v>13.6</v>
      </c>
      <c r="G27" s="18"/>
      <c r="J27" s="6">
        <v>44371</v>
      </c>
      <c r="K27" s="24" t="s">
        <v>10</v>
      </c>
      <c r="L27" s="120" t="s">
        <v>27</v>
      </c>
      <c r="M27" s="120"/>
      <c r="N27" s="120"/>
      <c r="O27" s="40"/>
      <c r="P27" s="41">
        <v>34.5</v>
      </c>
      <c r="Q27" s="31"/>
      <c r="R27" s="29"/>
    </row>
    <row r="28" spans="1:19" x14ac:dyDescent="0.25">
      <c r="A28" s="53">
        <v>44522</v>
      </c>
      <c r="B28" s="24" t="s">
        <v>10</v>
      </c>
      <c r="C28" s="29" t="s">
        <v>26</v>
      </c>
      <c r="D28" s="18"/>
      <c r="E28" s="18">
        <v>33</v>
      </c>
      <c r="F28" s="18"/>
      <c r="G28" s="18"/>
      <c r="J28" s="6">
        <v>44466</v>
      </c>
      <c r="K28" s="29"/>
      <c r="L28" s="119" t="s">
        <v>32</v>
      </c>
      <c r="M28" s="119"/>
      <c r="N28" s="119"/>
      <c r="O28" s="32">
        <v>30</v>
      </c>
      <c r="P28" s="30"/>
      <c r="Q28" s="30"/>
      <c r="R28" s="5"/>
    </row>
    <row r="29" spans="1:19" x14ac:dyDescent="0.25">
      <c r="A29" s="53">
        <v>44524</v>
      </c>
      <c r="B29" s="24" t="s">
        <v>10</v>
      </c>
      <c r="C29" s="29" t="s">
        <v>27</v>
      </c>
      <c r="D29" s="18"/>
      <c r="E29" s="18">
        <v>34.5</v>
      </c>
      <c r="F29" s="18"/>
      <c r="G29" s="18"/>
      <c r="J29" s="6">
        <v>44571</v>
      </c>
      <c r="K29" s="71">
        <v>121</v>
      </c>
      <c r="L29" s="91" t="s">
        <v>34</v>
      </c>
      <c r="M29" s="91"/>
      <c r="N29" s="91"/>
      <c r="P29" s="58">
        <v>20.5</v>
      </c>
      <c r="Q29" s="18"/>
      <c r="R29" s="12"/>
      <c r="S29" s="12"/>
    </row>
    <row r="30" spans="1:19" x14ac:dyDescent="0.25">
      <c r="A30" s="53">
        <v>44531</v>
      </c>
      <c r="B30" s="24" t="s">
        <v>10</v>
      </c>
      <c r="C30" s="29" t="s">
        <v>15</v>
      </c>
      <c r="D30" s="18"/>
      <c r="E30" s="18">
        <v>180</v>
      </c>
      <c r="F30" s="18"/>
      <c r="G30" s="18"/>
      <c r="J30" s="29"/>
      <c r="K30" s="29"/>
      <c r="L30" s="29"/>
      <c r="M30" s="29"/>
      <c r="N30" s="9"/>
      <c r="O30" s="64">
        <f>SUM(O20:O28)</f>
        <v>3833.66</v>
      </c>
      <c r="P30" s="63">
        <f>SUM(P20:P29)</f>
        <v>223</v>
      </c>
      <c r="Q30" s="5"/>
      <c r="R30" s="5"/>
      <c r="S30" s="12"/>
    </row>
    <row r="31" spans="1:19" x14ac:dyDescent="0.25">
      <c r="A31" s="53">
        <v>44552</v>
      </c>
      <c r="B31" s="24" t="s">
        <v>10</v>
      </c>
      <c r="C31" s="29" t="s">
        <v>26</v>
      </c>
      <c r="D31" s="18"/>
      <c r="E31" s="18">
        <v>33</v>
      </c>
      <c r="F31" s="18"/>
      <c r="G31" s="18"/>
      <c r="O31" s="62"/>
      <c r="P31" s="61"/>
      <c r="Q31" s="22"/>
      <c r="R31" s="5"/>
      <c r="S31" s="12"/>
    </row>
    <row r="32" spans="1:19" ht="15.75" thickBot="1" x14ac:dyDescent="0.3">
      <c r="A32" s="53">
        <v>44554</v>
      </c>
      <c r="B32" s="24" t="s">
        <v>10</v>
      </c>
      <c r="C32" s="29" t="s">
        <v>27</v>
      </c>
      <c r="D32" s="18"/>
      <c r="E32" s="18">
        <v>34.5</v>
      </c>
      <c r="F32" s="18"/>
      <c r="G32" s="18"/>
      <c r="J32" s="5"/>
      <c r="K32" s="5"/>
      <c r="L32" s="5"/>
      <c r="M32" s="5"/>
      <c r="N32" s="12"/>
      <c r="O32" s="58"/>
      <c r="P32" s="22"/>
      <c r="Q32" s="22"/>
      <c r="R32" s="5"/>
      <c r="S32" s="12"/>
    </row>
    <row r="33" spans="1:19" ht="15.75" thickBot="1" x14ac:dyDescent="0.3">
      <c r="A33" s="53">
        <v>44585</v>
      </c>
      <c r="B33" s="24" t="s">
        <v>10</v>
      </c>
      <c r="C33" s="29" t="s">
        <v>26</v>
      </c>
      <c r="D33" s="18"/>
      <c r="E33" s="18">
        <v>33</v>
      </c>
      <c r="F33" s="18"/>
      <c r="G33" s="18"/>
      <c r="J33" s="5"/>
      <c r="K33" s="113" t="s">
        <v>35</v>
      </c>
      <c r="L33" s="114"/>
      <c r="M33" s="114"/>
      <c r="N33" s="115"/>
      <c r="O33" s="22"/>
      <c r="P33" s="22"/>
      <c r="Q33" s="22"/>
      <c r="R33" s="5"/>
      <c r="S33" s="12"/>
    </row>
    <row r="34" spans="1:19" ht="15.75" thickBot="1" x14ac:dyDescent="0.3">
      <c r="A34" s="53">
        <v>44585</v>
      </c>
      <c r="B34" s="24" t="s">
        <v>10</v>
      </c>
      <c r="C34" s="29" t="s">
        <v>27</v>
      </c>
      <c r="D34" s="18"/>
      <c r="E34" s="18">
        <v>34.5</v>
      </c>
      <c r="F34" s="18"/>
      <c r="G34" s="18"/>
      <c r="J34" s="5"/>
      <c r="K34" s="100" t="s">
        <v>44</v>
      </c>
      <c r="L34" s="101"/>
      <c r="M34" s="101"/>
      <c r="N34" s="72">
        <v>245.33</v>
      </c>
      <c r="O34" s="22"/>
      <c r="P34" s="22"/>
      <c r="Q34" s="22"/>
      <c r="R34" s="5"/>
      <c r="S34" s="12"/>
    </row>
    <row r="35" spans="1:19" ht="15.75" thickBot="1" x14ac:dyDescent="0.3">
      <c r="A35" s="53">
        <v>44614</v>
      </c>
      <c r="B35" s="24" t="s">
        <v>10</v>
      </c>
      <c r="C35" s="29" t="s">
        <v>26</v>
      </c>
      <c r="D35" s="18"/>
      <c r="E35" s="18">
        <v>33</v>
      </c>
      <c r="F35" s="18"/>
      <c r="G35" s="18"/>
      <c r="H35" s="82"/>
      <c r="J35" s="5"/>
      <c r="K35" s="102" t="s">
        <v>40</v>
      </c>
      <c r="L35" s="103"/>
      <c r="M35" s="103"/>
      <c r="N35" s="73">
        <f>O30</f>
        <v>3833.66</v>
      </c>
      <c r="O35" s="23"/>
      <c r="P35" s="121" t="s">
        <v>16</v>
      </c>
      <c r="Q35" s="122"/>
      <c r="S35" s="12"/>
    </row>
    <row r="36" spans="1:19" x14ac:dyDescent="0.25">
      <c r="A36" s="6">
        <v>44616</v>
      </c>
      <c r="B36" s="16" t="s">
        <v>10</v>
      </c>
      <c r="C36" s="5" t="s">
        <v>27</v>
      </c>
      <c r="D36" s="12"/>
      <c r="E36" s="12">
        <v>21</v>
      </c>
      <c r="F36" s="12"/>
      <c r="G36" s="12"/>
      <c r="J36" s="5"/>
      <c r="K36" s="51"/>
      <c r="L36" s="74"/>
      <c r="M36" s="50"/>
      <c r="N36" s="72">
        <f>N34+N35</f>
        <v>4078.99</v>
      </c>
      <c r="O36" s="22"/>
      <c r="P36" s="44" t="s">
        <v>6</v>
      </c>
      <c r="Q36" s="45">
        <v>156.87</v>
      </c>
      <c r="R36" s="5"/>
      <c r="S36" s="12"/>
    </row>
    <row r="37" spans="1:19" ht="15.75" thickBot="1" x14ac:dyDescent="0.3">
      <c r="A37" s="6">
        <v>44642</v>
      </c>
      <c r="B37" s="59" t="s">
        <v>10</v>
      </c>
      <c r="C37" s="5" t="s">
        <v>26</v>
      </c>
      <c r="D37" s="12"/>
      <c r="E37" s="12">
        <v>33</v>
      </c>
      <c r="F37" s="12"/>
      <c r="G37" s="12"/>
      <c r="H37" s="82"/>
      <c r="J37" s="5"/>
      <c r="K37" s="102" t="s">
        <v>41</v>
      </c>
      <c r="L37" s="103"/>
      <c r="M37" s="103"/>
      <c r="N37" s="75">
        <f>P30</f>
        <v>223</v>
      </c>
      <c r="O37" s="22"/>
      <c r="P37" s="46" t="s">
        <v>54</v>
      </c>
      <c r="Q37" s="47">
        <v>0.41</v>
      </c>
      <c r="R37" s="5"/>
      <c r="S37" s="12"/>
    </row>
    <row r="38" spans="1:19" ht="16.5" thickTop="1" thickBot="1" x14ac:dyDescent="0.3">
      <c r="A38" s="6">
        <v>44644</v>
      </c>
      <c r="B38" s="59" t="s">
        <v>10</v>
      </c>
      <c r="C38" s="5" t="s">
        <v>47</v>
      </c>
      <c r="D38" s="12"/>
      <c r="E38" s="12">
        <v>21</v>
      </c>
      <c r="F38" s="12"/>
      <c r="G38" s="12"/>
      <c r="J38" s="5"/>
      <c r="K38" s="104" t="s">
        <v>45</v>
      </c>
      <c r="L38" s="105"/>
      <c r="M38" s="105"/>
      <c r="N38" s="76">
        <f>N36-N37</f>
        <v>3855.99</v>
      </c>
      <c r="O38" s="22"/>
      <c r="P38" s="48" t="s">
        <v>9</v>
      </c>
      <c r="Q38" s="49">
        <f>SUM(Q36:Q37)</f>
        <v>157.28</v>
      </c>
      <c r="R38" s="5"/>
      <c r="S38" s="12"/>
    </row>
    <row r="39" spans="1:19" x14ac:dyDescent="0.25">
      <c r="A39" s="6">
        <v>44649</v>
      </c>
      <c r="B39" s="59">
        <v>468</v>
      </c>
      <c r="C39" s="5" t="s">
        <v>59</v>
      </c>
      <c r="D39" s="12"/>
      <c r="E39" s="12">
        <v>257.74</v>
      </c>
      <c r="F39" s="12"/>
      <c r="G39" s="12"/>
      <c r="H39" s="82"/>
      <c r="J39" s="5"/>
      <c r="K39" s="80"/>
      <c r="L39" s="80"/>
      <c r="M39" s="80"/>
      <c r="N39" s="81"/>
      <c r="O39" s="22"/>
      <c r="P39" s="22"/>
      <c r="Q39" s="22"/>
      <c r="R39" s="5"/>
      <c r="S39" s="12"/>
    </row>
    <row r="40" spans="1:19" ht="15.75" thickBot="1" x14ac:dyDescent="0.3">
      <c r="D40" s="13">
        <f>SUM(D4:D36)</f>
        <v>3399.05</v>
      </c>
      <c r="E40" s="13">
        <f>SUM(E3:E39)</f>
        <v>3902.7900000000009</v>
      </c>
      <c r="F40" s="12"/>
      <c r="G40" s="12"/>
      <c r="H40" s="82"/>
      <c r="J40" s="5"/>
      <c r="O40" s="5"/>
      <c r="P40" s="5"/>
      <c r="Q40" s="5"/>
      <c r="R40" s="5"/>
      <c r="S40" s="12"/>
    </row>
    <row r="41" spans="1:19" ht="15.75" thickBot="1" x14ac:dyDescent="0.3">
      <c r="A41" s="59"/>
      <c r="B41" s="142" t="s">
        <v>56</v>
      </c>
      <c r="C41" s="142"/>
      <c r="F41" s="18"/>
      <c r="G41" s="18"/>
      <c r="H41" s="82"/>
      <c r="K41" s="123" t="s">
        <v>48</v>
      </c>
      <c r="L41" s="124"/>
      <c r="M41" s="124"/>
      <c r="N41" s="124"/>
      <c r="O41" s="125"/>
    </row>
    <row r="42" spans="1:19" x14ac:dyDescent="0.25">
      <c r="A42" s="143"/>
      <c r="B42" s="59">
        <v>469</v>
      </c>
      <c r="C42" s="143" t="s">
        <v>22</v>
      </c>
      <c r="D42" s="143"/>
      <c r="E42" s="12">
        <v>64.400000000000006</v>
      </c>
      <c r="F42" s="5"/>
      <c r="G42" s="5"/>
      <c r="K42" s="126" t="s">
        <v>52</v>
      </c>
      <c r="L42" s="127"/>
      <c r="M42" s="127"/>
      <c r="N42" s="128">
        <f>E47+N34+Q36</f>
        <v>2979.9399999999996</v>
      </c>
      <c r="O42" s="129"/>
    </row>
    <row r="43" spans="1:19" x14ac:dyDescent="0.25">
      <c r="A43" s="143"/>
      <c r="B43" s="59">
        <v>470</v>
      </c>
      <c r="C43" s="143" t="s">
        <v>55</v>
      </c>
      <c r="D43" s="143"/>
      <c r="E43" s="12">
        <v>25</v>
      </c>
      <c r="F43" s="5"/>
      <c r="G43" s="5"/>
      <c r="H43" s="82"/>
      <c r="K43" s="130" t="s">
        <v>49</v>
      </c>
      <c r="L43" s="131"/>
      <c r="M43" s="131"/>
      <c r="N43" s="132">
        <f>E48+N35+Q37</f>
        <v>7233.12</v>
      </c>
      <c r="O43" s="133"/>
    </row>
    <row r="44" spans="1:19" ht="15.75" thickBot="1" x14ac:dyDescent="0.3">
      <c r="E44" s="144">
        <f>SUM(E42:E43)</f>
        <v>89.4</v>
      </c>
      <c r="K44" s="130"/>
      <c r="L44" s="131"/>
      <c r="M44" s="131"/>
      <c r="N44" s="134">
        <f>SUM(N42:N43)</f>
        <v>10213.06</v>
      </c>
      <c r="O44" s="135"/>
    </row>
    <row r="45" spans="1:19" ht="17.25" customHeight="1" thickBot="1" x14ac:dyDescent="0.3">
      <c r="H45" s="83"/>
      <c r="K45" s="130" t="s">
        <v>50</v>
      </c>
      <c r="L45" s="131"/>
      <c r="M45" s="131"/>
      <c r="N45" s="136">
        <f>E50+E44+N37</f>
        <v>4215.1900000000005</v>
      </c>
      <c r="O45" s="137"/>
    </row>
    <row r="46" spans="1:19" ht="16.5" thickTop="1" thickBot="1" x14ac:dyDescent="0.3">
      <c r="C46" s="113" t="s">
        <v>20</v>
      </c>
      <c r="D46" s="114"/>
      <c r="E46" s="115"/>
      <c r="K46" s="138" t="s">
        <v>51</v>
      </c>
      <c r="L46" s="139"/>
      <c r="M46" s="139"/>
      <c r="N46" s="140">
        <f>N44-N45</f>
        <v>5997.869999999999</v>
      </c>
      <c r="O46" s="141"/>
    </row>
    <row r="47" spans="1:19" x14ac:dyDescent="0.25">
      <c r="C47" s="106" t="s">
        <v>43</v>
      </c>
      <c r="D47" s="107"/>
      <c r="E47" s="67">
        <v>2577.7399999999998</v>
      </c>
      <c r="H47" s="82"/>
    </row>
    <row r="48" spans="1:19" x14ac:dyDescent="0.25">
      <c r="C48" s="98" t="s">
        <v>40</v>
      </c>
      <c r="D48" s="99"/>
      <c r="E48" s="68">
        <f>D40</f>
        <v>3399.05</v>
      </c>
      <c r="H48" s="82"/>
    </row>
    <row r="49" spans="3:8" x14ac:dyDescent="0.25">
      <c r="C49" s="96" t="s">
        <v>8</v>
      </c>
      <c r="D49" s="97"/>
      <c r="E49" s="67">
        <f>E47+E48</f>
        <v>5976.79</v>
      </c>
      <c r="H49" s="82"/>
    </row>
    <row r="50" spans="3:8" ht="15.75" thickBot="1" x14ac:dyDescent="0.3">
      <c r="C50" s="92" t="s">
        <v>41</v>
      </c>
      <c r="D50" s="93"/>
      <c r="E50" s="69">
        <f>E40</f>
        <v>3902.7900000000009</v>
      </c>
    </row>
    <row r="51" spans="3:8" ht="16.5" thickTop="1" thickBot="1" x14ac:dyDescent="0.3">
      <c r="C51" s="150" t="s">
        <v>58</v>
      </c>
      <c r="D51" s="151"/>
      <c r="E51" s="70">
        <f>E49-E50</f>
        <v>2073.9999999999991</v>
      </c>
    </row>
    <row r="52" spans="3:8" x14ac:dyDescent="0.25">
      <c r="C52" s="145" t="s">
        <v>57</v>
      </c>
      <c r="D52" s="146"/>
      <c r="E52" s="152">
        <v>89.4</v>
      </c>
    </row>
    <row r="53" spans="3:8" ht="15.75" thickBot="1" x14ac:dyDescent="0.3">
      <c r="C53" s="94" t="s">
        <v>42</v>
      </c>
      <c r="D53" s="95"/>
      <c r="E53" s="70">
        <f>E51-E52</f>
        <v>1984.599999999999</v>
      </c>
    </row>
    <row r="54" spans="3:8" ht="15.75" thickBot="1" x14ac:dyDescent="0.3">
      <c r="C54" s="147" t="s">
        <v>46</v>
      </c>
      <c r="D54" s="148"/>
      <c r="E54" s="149">
        <f>P15</f>
        <v>1092.2</v>
      </c>
    </row>
  </sheetData>
  <mergeCells count="35">
    <mergeCell ref="C52:D52"/>
    <mergeCell ref="C51:D51"/>
    <mergeCell ref="N45:O45"/>
    <mergeCell ref="K46:M46"/>
    <mergeCell ref="N46:O46"/>
    <mergeCell ref="B41:C41"/>
    <mergeCell ref="N42:O42"/>
    <mergeCell ref="K43:M43"/>
    <mergeCell ref="N43:O43"/>
    <mergeCell ref="K44:M44"/>
    <mergeCell ref="N44:O44"/>
    <mergeCell ref="A1:F1"/>
    <mergeCell ref="J18:P18"/>
    <mergeCell ref="K33:N33"/>
    <mergeCell ref="J3:P3"/>
    <mergeCell ref="C46:E46"/>
    <mergeCell ref="L21:N21"/>
    <mergeCell ref="L22:N22"/>
    <mergeCell ref="L23:N23"/>
    <mergeCell ref="L24:N24"/>
    <mergeCell ref="L25:N25"/>
    <mergeCell ref="L26:N26"/>
    <mergeCell ref="L27:N27"/>
    <mergeCell ref="L28:N28"/>
    <mergeCell ref="P35:Q35"/>
    <mergeCell ref="K41:O41"/>
    <mergeCell ref="K42:M42"/>
    <mergeCell ref="C49:D49"/>
    <mergeCell ref="K34:M34"/>
    <mergeCell ref="K35:M35"/>
    <mergeCell ref="K37:M37"/>
    <mergeCell ref="K38:M38"/>
    <mergeCell ref="C47:D47"/>
    <mergeCell ref="C48:D48"/>
    <mergeCell ref="K45:M4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Christine</cp:lastModifiedBy>
  <cp:lastPrinted>2022-06-07T16:36:55Z</cp:lastPrinted>
  <dcterms:created xsi:type="dcterms:W3CDTF">2021-05-12T18:14:55Z</dcterms:created>
  <dcterms:modified xsi:type="dcterms:W3CDTF">2022-06-07T16:40:42Z</dcterms:modified>
</cp:coreProperties>
</file>