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ne\Documents\Westow Parish Council\accounts\"/>
    </mc:Choice>
  </mc:AlternateContent>
  <bookViews>
    <workbookView xWindow="0" yWindow="0" windowWidth="28770" windowHeight="123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G17" i="2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M41" i="1"/>
  <c r="L23" i="1"/>
  <c r="L24" i="1"/>
  <c r="E48" i="1"/>
  <c r="L33" i="1" s="1"/>
  <c r="L25" i="1" l="1"/>
  <c r="E42" i="1"/>
  <c r="L31" i="1" s="1"/>
  <c r="O13" i="1" l="1"/>
  <c r="L22" i="1" l="1"/>
  <c r="O21" i="1" l="1"/>
  <c r="D42" i="1" l="1"/>
  <c r="L29" i="1" s="1"/>
  <c r="M39" i="1" s="1"/>
  <c r="L30" i="1" l="1"/>
  <c r="L32" i="1" s="1"/>
  <c r="L34" i="1" l="1"/>
  <c r="M43" i="1"/>
  <c r="M45" i="1" s="1"/>
  <c r="L21" i="1"/>
  <c r="L20" i="1"/>
  <c r="N13" i="1"/>
  <c r="M40" i="1"/>
</calcChain>
</file>

<file path=xl/sharedStrings.xml><?xml version="1.0" encoding="utf-8"?>
<sst xmlns="http://schemas.openxmlformats.org/spreadsheetml/2006/main" count="155" uniqueCount="73">
  <si>
    <t>Receipts</t>
  </si>
  <si>
    <t>Payments</t>
  </si>
  <si>
    <t>Date</t>
  </si>
  <si>
    <t>Chq No</t>
  </si>
  <si>
    <t xml:space="preserve">Small Business Rate relief </t>
  </si>
  <si>
    <t>Income</t>
  </si>
  <si>
    <t xml:space="preserve"> </t>
  </si>
  <si>
    <t>Village Hall Deposit a/c</t>
  </si>
  <si>
    <t xml:space="preserve">Westow Parish Council </t>
  </si>
  <si>
    <t xml:space="preserve">VAT  </t>
  </si>
  <si>
    <t>Westow Parish Club Committee (Village Hall)</t>
  </si>
  <si>
    <t>Expenditure</t>
  </si>
  <si>
    <t xml:space="preserve">Incl. Transparency Fund: </t>
  </si>
  <si>
    <t>Financial Summary</t>
  </si>
  <si>
    <t>Transparency Fund (incl in Westow Parish Council a/c)</t>
  </si>
  <si>
    <t>Interest</t>
  </si>
  <si>
    <t>Unpresented Cheques</t>
  </si>
  <si>
    <t>Mrs LSHyde (Painless Payroll)</t>
  </si>
  <si>
    <t>HMRC</t>
  </si>
  <si>
    <t>E. ON NEXT</t>
  </si>
  <si>
    <t>SCOTTISH WATER</t>
  </si>
  <si>
    <t>Zurich Insurance</t>
  </si>
  <si>
    <t xml:space="preserve">YCLA </t>
  </si>
  <si>
    <t>D/D</t>
  </si>
  <si>
    <t>Website</t>
  </si>
  <si>
    <t>365 annual (fee)</t>
  </si>
  <si>
    <t>ComputerFX</t>
  </si>
  <si>
    <t>Fee</t>
  </si>
  <si>
    <t>ComputerFX (annual fee)</t>
  </si>
  <si>
    <t>ComputerFX (laptop repair)</t>
  </si>
  <si>
    <t xml:space="preserve">ComputerFX Silver Web Hosting </t>
  </si>
  <si>
    <t>Clerk's Salary (A Fothergill)</t>
  </si>
  <si>
    <t>ComputerFX Inv-14182</t>
  </si>
  <si>
    <t>CPRE</t>
  </si>
  <si>
    <t>E.ON NEXT</t>
  </si>
  <si>
    <t>Transitional Relief for Period</t>
  </si>
  <si>
    <t>N YORKS COUNCIL</t>
  </si>
  <si>
    <t>J Smith (signs for K Abbey cp)</t>
  </si>
  <si>
    <t>Non Domestic Rates 23-24</t>
  </si>
  <si>
    <t>ComputerFX Inv-16612</t>
  </si>
  <si>
    <t>Brought forward from 2022/23</t>
  </si>
  <si>
    <t>Income 2023/24</t>
  </si>
  <si>
    <t>Expenditure 2023/24</t>
  </si>
  <si>
    <t>Carried Forward to 2024/25</t>
  </si>
  <si>
    <t>Brought Forward from 2022/23</t>
  </si>
  <si>
    <t>Balance in Bank at 5th April 2024</t>
  </si>
  <si>
    <t>Carried forward to 2024/25</t>
  </si>
  <si>
    <t>Westow Parish Council Income 2023/24</t>
  </si>
  <si>
    <t>Parish Club (Village Hall) Income 2023/24</t>
  </si>
  <si>
    <t>TOTAL INCOME/INTEREST 2023/2024</t>
  </si>
  <si>
    <t>Bal B/F 2022/23  + INC/INT 2023/24</t>
  </si>
  <si>
    <t>EXPENDITURE  2023/2024</t>
  </si>
  <si>
    <t>Balance  C/F to 2024/2025</t>
  </si>
  <si>
    <t>PAYNE (Hire for Table Tennis)</t>
  </si>
  <si>
    <t xml:space="preserve">  08/12/2023</t>
  </si>
  <si>
    <t>ComputerFX Inv-17000</t>
  </si>
  <si>
    <t xml:space="preserve"> 08/12/2023</t>
  </si>
  <si>
    <t>ComputerFX (Microsoft365)</t>
  </si>
  <si>
    <t>North Yorkshire Council</t>
  </si>
  <si>
    <t>476         G Burton (Defibrilator battery)</t>
  </si>
  <si>
    <t>Unpresented Cheque</t>
  </si>
  <si>
    <t>Balance in bank at 5th April 2024</t>
  </si>
  <si>
    <t>Unpresented cheque in accounts 2022/23</t>
  </si>
  <si>
    <t xml:space="preserve">                475                     HMRC</t>
  </si>
  <si>
    <t xml:space="preserve">                477        Mrs LSHyde (Painless Payroll)</t>
  </si>
  <si>
    <t>B/F from 22/23</t>
  </si>
  <si>
    <t>C/F into 23/24</t>
  </si>
  <si>
    <t>Balance Brought Forward  from 2022/23</t>
  </si>
  <si>
    <t>Deposit account Interest 2023/24</t>
  </si>
  <si>
    <t xml:space="preserve"> J Smith (Timber etc for Village Hall)</t>
  </si>
  <si>
    <t>Unpresented Cheques (3)</t>
  </si>
  <si>
    <t>Chairs &amp; Trolley (Ariana: £932.40, Strictly: £345.54), Tables &amp; Trolley (Gopack: £1374.62)</t>
  </si>
  <si>
    <t>Unpresented cheque: 123    G Burton (V Hall Furniture):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</si>
</sst>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164" formatCode="dd/mm/yyyy;@"/>
    <numFmt numFmtId="165" formatCode="_(* #,##0.00_);_(* \(#,##0.00\);_(* &quot;-&quot;??_);_(@_)"/>
    <numFmt numFmtId="166" formatCode="#,##0_ ;\-#,##0\ "/>
    <numFmt numFmtId="167" formatCode="&quot;£&quot;#,##0.00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91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165" fontId="6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167" fontId="1" fillId="0" borderId="0" xfId="0" applyNumberFormat="1" applyFont="1" applyFill="1" applyBorder="1"/>
    <xf numFmtId="167" fontId="5" fillId="0" borderId="0" xfId="0" applyNumberFormat="1" applyFont="1"/>
    <xf numFmtId="167" fontId="5" fillId="0" borderId="13" xfId="0" applyNumberFormat="1" applyFont="1" applyBorder="1"/>
    <xf numFmtId="167" fontId="1" fillId="0" borderId="0" xfId="0" applyNumberFormat="1" applyFont="1" applyBorder="1" applyAlignment="1">
      <alignment horizontal="center"/>
    </xf>
    <xf numFmtId="167" fontId="5" fillId="0" borderId="0" xfId="0" applyNumberFormat="1" applyFont="1" applyFill="1" applyBorder="1"/>
    <xf numFmtId="0" fontId="1" fillId="0" borderId="0" xfId="0" applyFont="1" applyAlignment="1">
      <alignment horizontal="center"/>
    </xf>
    <xf numFmtId="167" fontId="5" fillId="0" borderId="0" xfId="0" applyNumberFormat="1" applyFont="1" applyBorder="1"/>
    <xf numFmtId="165" fontId="5" fillId="0" borderId="0" xfId="0" applyNumberFormat="1" applyFont="1" applyFill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/>
    <xf numFmtId="165" fontId="4" fillId="0" borderId="0" xfId="0" applyNumberFormat="1" applyFont="1" applyFill="1" applyBorder="1" applyAlignment="1">
      <alignment vertical="center" wrapText="1"/>
    </xf>
    <xf numFmtId="165" fontId="9" fillId="0" borderId="0" xfId="0" applyNumberFormat="1" applyFont="1" applyBorder="1" applyAlignment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167" fontId="5" fillId="0" borderId="0" xfId="0" applyNumberFormat="1" applyFont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164" fontId="0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/>
    <xf numFmtId="167" fontId="0" fillId="0" borderId="0" xfId="0" applyNumberFormat="1" applyBorder="1"/>
    <xf numFmtId="167" fontId="5" fillId="0" borderId="0" xfId="0" applyNumberFormat="1" applyFont="1" applyAlignment="1"/>
    <xf numFmtId="165" fontId="1" fillId="0" borderId="12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vertical="center"/>
    </xf>
    <xf numFmtId="166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0" fontId="10" fillId="0" borderId="0" xfId="0" applyFont="1"/>
    <xf numFmtId="0" fontId="10" fillId="0" borderId="0" xfId="0" applyFont="1" applyBorder="1"/>
    <xf numFmtId="167" fontId="10" fillId="0" borderId="0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/>
    </xf>
    <xf numFmtId="167" fontId="0" fillId="0" borderId="0" xfId="0" applyNumberFormat="1" applyFill="1" applyBorder="1"/>
    <xf numFmtId="44" fontId="5" fillId="0" borderId="0" xfId="0" applyNumberFormat="1" applyFont="1" applyFill="1" applyBorder="1"/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4" fontId="5" fillId="0" borderId="0" xfId="0" applyNumberFormat="1" applyFont="1" applyAlignment="1">
      <alignment horizontal="center"/>
    </xf>
    <xf numFmtId="167" fontId="11" fillId="0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167" fontId="10" fillId="0" borderId="5" xfId="0" applyNumberFormat="1" applyFont="1" applyFill="1" applyBorder="1" applyAlignment="1"/>
    <xf numFmtId="167" fontId="13" fillId="0" borderId="11" xfId="0" applyNumberFormat="1" applyFont="1" applyFill="1" applyBorder="1" applyAlignment="1"/>
    <xf numFmtId="167" fontId="10" fillId="0" borderId="5" xfId="0" applyNumberFormat="1" applyFont="1" applyBorder="1"/>
    <xf numFmtId="165" fontId="7" fillId="0" borderId="0" xfId="0" applyNumberFormat="1" applyFont="1" applyFill="1" applyBorder="1" applyAlignment="1"/>
    <xf numFmtId="167" fontId="13" fillId="0" borderId="23" xfId="0" applyNumberFormat="1" applyFont="1" applyFill="1" applyBorder="1" applyAlignment="1"/>
    <xf numFmtId="0" fontId="0" fillId="0" borderId="0" xfId="0" applyAlignment="1"/>
    <xf numFmtId="165" fontId="5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0" xfId="0" applyFont="1" applyFill="1" applyBorder="1"/>
    <xf numFmtId="165" fontId="10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67" fontId="10" fillId="0" borderId="0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center" vertical="center"/>
    </xf>
    <xf numFmtId="166" fontId="5" fillId="0" borderId="26" xfId="0" applyNumberFormat="1" applyFont="1" applyBorder="1"/>
    <xf numFmtId="165" fontId="5" fillId="0" borderId="26" xfId="0" applyNumberFormat="1" applyFont="1" applyBorder="1"/>
    <xf numFmtId="165" fontId="5" fillId="0" borderId="26" xfId="0" applyNumberFormat="1" applyFont="1" applyBorder="1" applyAlignment="1">
      <alignment horizontal="center"/>
    </xf>
    <xf numFmtId="0" fontId="0" fillId="0" borderId="26" xfId="0" applyBorder="1"/>
    <xf numFmtId="167" fontId="5" fillId="0" borderId="26" xfId="0" applyNumberFormat="1" applyFont="1" applyBorder="1" applyAlignment="1">
      <alignment horizontal="center"/>
    </xf>
    <xf numFmtId="167" fontId="10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right"/>
    </xf>
    <xf numFmtId="167" fontId="5" fillId="0" borderId="0" xfId="1" applyNumberFormat="1" applyFont="1"/>
    <xf numFmtId="0" fontId="5" fillId="0" borderId="0" xfId="0" applyFont="1" applyFill="1" applyAlignment="1">
      <alignment horizontal="center"/>
    </xf>
    <xf numFmtId="167" fontId="0" fillId="0" borderId="0" xfId="0" applyNumberFormat="1" applyFill="1"/>
    <xf numFmtId="167" fontId="5" fillId="0" borderId="5" xfId="0" applyNumberFormat="1" applyFont="1" applyBorder="1"/>
    <xf numFmtId="167" fontId="5" fillId="2" borderId="0" xfId="0" applyNumberFormat="1" applyFont="1" applyFill="1"/>
    <xf numFmtId="167" fontId="13" fillId="2" borderId="8" xfId="0" applyNumberFormat="1" applyFont="1" applyFill="1" applyBorder="1" applyAlignment="1">
      <alignment horizontal="right"/>
    </xf>
    <xf numFmtId="0" fontId="5" fillId="0" borderId="4" xfId="0" applyFont="1" applyBorder="1" applyAlignment="1"/>
    <xf numFmtId="0" fontId="0" fillId="0" borderId="4" xfId="0" applyBorder="1"/>
    <xf numFmtId="0" fontId="0" fillId="0" borderId="5" xfId="0" applyBorder="1"/>
    <xf numFmtId="0" fontId="5" fillId="0" borderId="4" xfId="0" applyFont="1" applyBorder="1"/>
    <xf numFmtId="0" fontId="5" fillId="0" borderId="5" xfId="0" applyFont="1" applyBorder="1"/>
    <xf numFmtId="14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NumberFormat="1" applyFont="1" applyFill="1" applyBorder="1" applyAlignment="1">
      <alignment horizontal="center"/>
    </xf>
    <xf numFmtId="167" fontId="5" fillId="0" borderId="7" xfId="0" applyNumberFormat="1" applyFont="1" applyFill="1" applyBorder="1" applyAlignment="1">
      <alignment horizontal="right"/>
    </xf>
    <xf numFmtId="167" fontId="10" fillId="0" borderId="8" xfId="0" applyNumberFormat="1" applyFont="1" applyBorder="1"/>
    <xf numFmtId="0" fontId="0" fillId="0" borderId="0" xfId="0" applyBorder="1" applyAlignment="1"/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16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10" fillId="0" borderId="15" xfId="0" applyNumberFormat="1" applyFont="1" applyFill="1" applyBorder="1" applyAlignment="1">
      <alignment horizontal="right"/>
    </xf>
    <xf numFmtId="165" fontId="10" fillId="0" borderId="16" xfId="0" applyNumberFormat="1" applyFont="1" applyFill="1" applyBorder="1" applyAlignment="1">
      <alignment horizontal="right"/>
    </xf>
    <xf numFmtId="165" fontId="10" fillId="0" borderId="24" xfId="0" applyNumberFormat="1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 horizontal="right"/>
    </xf>
    <xf numFmtId="165" fontId="10" fillId="0" borderId="25" xfId="0" applyNumberFormat="1" applyFont="1" applyFill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165" fontId="10" fillId="0" borderId="9" xfId="0" applyNumberFormat="1" applyFont="1" applyFill="1" applyBorder="1" applyAlignment="1">
      <alignment horizontal="right"/>
    </xf>
    <xf numFmtId="165" fontId="10" fillId="0" borderId="10" xfId="0" applyNumberFormat="1" applyFont="1" applyFill="1" applyBorder="1" applyAlignment="1">
      <alignment horizontal="right"/>
    </xf>
    <xf numFmtId="165" fontId="10" fillId="0" borderId="6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65" fontId="10" fillId="0" borderId="4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9" fillId="0" borderId="0" xfId="0" applyNumberFormat="1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67" fontId="5" fillId="2" borderId="11" xfId="0" applyNumberFormat="1" applyFont="1" applyFill="1" applyBorder="1" applyAlignment="1"/>
    <xf numFmtId="167" fontId="10" fillId="0" borderId="17" xfId="0" applyNumberFormat="1" applyFont="1" applyBorder="1"/>
    <xf numFmtId="167" fontId="5" fillId="0" borderId="29" xfId="0" applyNumberFormat="1" applyFont="1" applyBorder="1"/>
    <xf numFmtId="0" fontId="5" fillId="0" borderId="18" xfId="0" applyFont="1" applyBorder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167" fontId="5" fillId="2" borderId="5" xfId="0" applyNumberFormat="1" applyFont="1" applyFill="1" applyBorder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7" fontId="5" fillId="2" borderId="17" xfId="0" applyNumberFormat="1" applyFont="1" applyFill="1" applyBorder="1"/>
    <xf numFmtId="165" fontId="5" fillId="2" borderId="4" xfId="0" applyNumberFormat="1" applyFont="1" applyFill="1" applyBorder="1" applyAlignment="1">
      <alignment horizontal="right"/>
    </xf>
    <xf numFmtId="0" fontId="0" fillId="2" borderId="0" xfId="0" applyFill="1" applyBorder="1"/>
    <xf numFmtId="165" fontId="5" fillId="2" borderId="0" xfId="0" applyNumberFormat="1" applyFont="1" applyFill="1" applyBorder="1"/>
    <xf numFmtId="167" fontId="5" fillId="2" borderId="18" xfId="0" applyNumberFormat="1" applyFont="1" applyFill="1" applyBorder="1"/>
    <xf numFmtId="167" fontId="5" fillId="2" borderId="30" xfId="0" applyNumberFormat="1" applyFont="1" applyFill="1" applyBorder="1"/>
    <xf numFmtId="167" fontId="5" fillId="2" borderId="21" xfId="0" applyNumberFormat="1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7" fontId="5" fillId="2" borderId="8" xfId="0" applyNumberFormat="1" applyFont="1" applyFill="1" applyBorder="1"/>
    <xf numFmtId="0" fontId="5" fillId="2" borderId="15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167" fontId="8" fillId="2" borderId="5" xfId="0" applyNumberFormat="1" applyFont="1" applyFill="1" applyBorder="1"/>
    <xf numFmtId="0" fontId="5" fillId="2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167" fontId="8" fillId="2" borderId="17" xfId="0" applyNumberFormat="1" applyFont="1" applyFill="1" applyBorder="1"/>
    <xf numFmtId="0" fontId="5" fillId="2" borderId="4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7" fontId="8" fillId="2" borderId="18" xfId="0" applyNumberFormat="1" applyFont="1" applyFill="1" applyBorder="1"/>
    <xf numFmtId="167" fontId="8" fillId="2" borderId="8" xfId="0" applyNumberFormat="1" applyFont="1" applyFill="1" applyBorder="1"/>
    <xf numFmtId="167" fontId="8" fillId="2" borderId="21" xfId="0" applyNumberFormat="1" applyFont="1" applyFill="1" applyBorder="1"/>
    <xf numFmtId="0" fontId="5" fillId="2" borderId="4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1" fillId="2" borderId="4" xfId="0" applyFont="1" applyFill="1" applyBorder="1"/>
    <xf numFmtId="167" fontId="1" fillId="2" borderId="5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2" borderId="6" xfId="0" applyFont="1" applyFill="1" applyBorder="1"/>
    <xf numFmtId="167" fontId="5" fillId="2" borderId="22" xfId="0" applyNumberFormat="1" applyFont="1" applyFill="1" applyBorder="1"/>
    <xf numFmtId="164" fontId="15" fillId="0" borderId="9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0" fontId="16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5" fontId="15" fillId="2" borderId="9" xfId="0" applyNumberFormat="1" applyFont="1" applyFill="1" applyBorder="1" applyAlignment="1">
      <alignment horizontal="center"/>
    </xf>
    <xf numFmtId="165" fontId="15" fillId="2" borderId="10" xfId="0" applyNumberFormat="1" applyFont="1" applyFill="1" applyBorder="1" applyAlignment="1">
      <alignment horizontal="center"/>
    </xf>
    <xf numFmtId="165" fontId="15" fillId="2" borderId="11" xfId="0" applyNumberFormat="1" applyFont="1" applyFill="1" applyBorder="1" applyAlignment="1">
      <alignment horizontal="center"/>
    </xf>
    <xf numFmtId="165" fontId="12" fillId="2" borderId="9" xfId="0" applyNumberFormat="1" applyFont="1" applyFill="1" applyBorder="1" applyAlignment="1">
      <alignment horizontal="center"/>
    </xf>
    <xf numFmtId="165" fontId="12" fillId="2" borderId="10" xfId="0" applyNumberFormat="1" applyFont="1" applyFill="1" applyBorder="1" applyAlignment="1">
      <alignment horizontal="center"/>
    </xf>
    <xf numFmtId="165" fontId="12" fillId="2" borderId="11" xfId="0" applyNumberFormat="1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14" fontId="17" fillId="0" borderId="27" xfId="0" applyNumberFormat="1" applyFont="1" applyFill="1" applyBorder="1" applyAlignment="1">
      <alignment horizontal="center" vertical="center"/>
    </xf>
    <xf numFmtId="14" fontId="17" fillId="0" borderId="28" xfId="0" applyNumberFormat="1" applyFont="1" applyFill="1" applyBorder="1" applyAlignment="1">
      <alignment horizontal="center" vertical="center"/>
    </xf>
    <xf numFmtId="14" fontId="17" fillId="0" borderId="21" xfId="0" applyNumberFormat="1" applyFont="1" applyFill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/>
    </xf>
    <xf numFmtId="165" fontId="15" fillId="0" borderId="28" xfId="0" applyNumberFormat="1" applyFont="1" applyBorder="1" applyAlignment="1">
      <alignment horizontal="center"/>
    </xf>
    <xf numFmtId="165" fontId="15" fillId="0" borderId="2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topLeftCell="A10" workbookViewId="0">
      <selection activeCell="I15" sqref="I15:O15"/>
    </sheetView>
  </sheetViews>
  <sheetFormatPr defaultRowHeight="15" x14ac:dyDescent="0.25"/>
  <cols>
    <col min="1" max="1" width="9.85546875" customWidth="1"/>
    <col min="2" max="2" width="9.7109375" customWidth="1"/>
    <col min="3" max="3" width="24.7109375" customWidth="1"/>
    <col min="4" max="4" width="9.42578125" customWidth="1"/>
    <col min="5" max="5" width="10.7109375" customWidth="1"/>
    <col min="6" max="6" width="8" customWidth="1"/>
    <col min="7" max="7" width="6.140625" customWidth="1"/>
    <col min="8" max="8" width="3" customWidth="1"/>
    <col min="9" max="9" width="10.140625" customWidth="1"/>
    <col min="10" max="10" width="7.42578125" customWidth="1"/>
    <col min="13" max="13" width="11.5703125" customWidth="1"/>
    <col min="14" max="14" width="10.85546875" customWidth="1"/>
    <col min="18" max="18" width="11.7109375" customWidth="1"/>
  </cols>
  <sheetData>
    <row r="1" spans="1:16" ht="15.75" thickBot="1" x14ac:dyDescent="0.3">
      <c r="A1" s="172" t="s">
        <v>8</v>
      </c>
      <c r="B1" s="173"/>
      <c r="C1" s="173"/>
      <c r="D1" s="173"/>
      <c r="E1" s="173"/>
      <c r="F1" s="173"/>
      <c r="G1" s="31"/>
      <c r="I1" s="188" t="s">
        <v>14</v>
      </c>
      <c r="J1" s="189"/>
      <c r="K1" s="189"/>
      <c r="L1" s="189"/>
      <c r="M1" s="189"/>
      <c r="N1" s="189"/>
      <c r="O1" s="190"/>
    </row>
    <row r="2" spans="1:16" ht="15" customHeight="1" x14ac:dyDescent="0.25">
      <c r="A2" s="1" t="s">
        <v>2</v>
      </c>
      <c r="B2" s="2" t="s">
        <v>3</v>
      </c>
      <c r="C2" s="3"/>
      <c r="D2" s="35" t="s">
        <v>5</v>
      </c>
      <c r="E2" s="37" t="s">
        <v>11</v>
      </c>
      <c r="F2" s="4" t="s">
        <v>9</v>
      </c>
      <c r="G2" s="36"/>
      <c r="I2" s="95">
        <v>45209</v>
      </c>
      <c r="J2" s="39" t="s">
        <v>23</v>
      </c>
      <c r="K2" s="101" t="s">
        <v>39</v>
      </c>
      <c r="L2" s="101"/>
      <c r="M2" s="101"/>
      <c r="N2" s="30">
        <v>58.8</v>
      </c>
      <c r="O2" s="86">
        <v>794.6</v>
      </c>
    </row>
    <row r="3" spans="1:16" ht="16.5" thickBot="1" x14ac:dyDescent="0.3">
      <c r="A3" s="23"/>
      <c r="B3" s="18"/>
      <c r="C3" s="7" t="s">
        <v>38</v>
      </c>
      <c r="D3" s="15"/>
      <c r="E3" s="15"/>
      <c r="F3" s="15"/>
      <c r="G3" s="15"/>
      <c r="I3" s="96" t="s">
        <v>54</v>
      </c>
      <c r="J3" s="97" t="s">
        <v>23</v>
      </c>
      <c r="K3" s="102" t="s">
        <v>55</v>
      </c>
      <c r="L3" s="102"/>
      <c r="M3" s="102"/>
      <c r="N3" s="98">
        <v>210.24</v>
      </c>
      <c r="O3" s="99">
        <f>O2-N3</f>
        <v>584.36</v>
      </c>
      <c r="P3" s="26"/>
    </row>
    <row r="4" spans="1:16" x14ac:dyDescent="0.25">
      <c r="A4" s="23"/>
      <c r="B4" s="18"/>
      <c r="C4" s="42" t="s">
        <v>35</v>
      </c>
      <c r="D4" s="15"/>
      <c r="E4" s="15"/>
      <c r="F4" s="15"/>
      <c r="G4" s="15"/>
      <c r="P4" s="12"/>
    </row>
    <row r="5" spans="1:16" x14ac:dyDescent="0.25">
      <c r="A5" s="32"/>
      <c r="B5" s="18"/>
      <c r="C5" s="7" t="s">
        <v>4</v>
      </c>
      <c r="D5" s="10"/>
      <c r="E5" s="13"/>
      <c r="F5" s="15"/>
      <c r="G5" s="15"/>
    </row>
    <row r="6" spans="1:16" ht="15.75" thickBot="1" x14ac:dyDescent="0.3">
      <c r="A6" s="32">
        <v>45034</v>
      </c>
      <c r="B6" s="50">
        <v>473</v>
      </c>
      <c r="C6" s="42" t="s">
        <v>17</v>
      </c>
      <c r="D6" s="104" t="s">
        <v>62</v>
      </c>
      <c r="E6" s="104"/>
      <c r="F6" s="104"/>
      <c r="G6" s="104"/>
    </row>
    <row r="7" spans="1:16" x14ac:dyDescent="0.25">
      <c r="A7" s="32">
        <v>45040</v>
      </c>
      <c r="B7" s="18" t="s">
        <v>23</v>
      </c>
      <c r="C7" s="43" t="s">
        <v>19</v>
      </c>
      <c r="D7" s="13"/>
      <c r="E7" s="13">
        <v>33</v>
      </c>
      <c r="F7" s="15"/>
      <c r="G7" s="15"/>
      <c r="I7" s="185" t="s">
        <v>10</v>
      </c>
      <c r="J7" s="186"/>
      <c r="K7" s="186"/>
      <c r="L7" s="186"/>
      <c r="M7" s="186"/>
      <c r="N7" s="186"/>
      <c r="O7" s="187"/>
    </row>
    <row r="8" spans="1:16" x14ac:dyDescent="0.25">
      <c r="A8" s="32">
        <v>45040</v>
      </c>
      <c r="B8" s="18" t="s">
        <v>23</v>
      </c>
      <c r="C8" s="43" t="s">
        <v>20</v>
      </c>
      <c r="D8" s="13"/>
      <c r="E8" s="13">
        <v>21</v>
      </c>
      <c r="F8" s="15"/>
      <c r="G8" s="15"/>
      <c r="I8" s="90"/>
      <c r="K8" s="8"/>
      <c r="L8" s="8"/>
      <c r="M8" s="8"/>
      <c r="N8" s="8"/>
      <c r="O8" s="91"/>
    </row>
    <row r="9" spans="1:16" x14ac:dyDescent="0.25">
      <c r="A9" s="32">
        <v>45044</v>
      </c>
      <c r="B9" s="18"/>
      <c r="C9" s="64" t="s">
        <v>36</v>
      </c>
      <c r="D9" s="13">
        <v>2500</v>
      </c>
      <c r="E9" s="13"/>
      <c r="F9" s="15"/>
      <c r="G9" s="15"/>
      <c r="I9" s="92"/>
      <c r="J9" s="80" t="s">
        <v>3</v>
      </c>
      <c r="K9" s="23"/>
      <c r="L9" s="23"/>
      <c r="M9" s="23"/>
      <c r="N9" s="23" t="s">
        <v>0</v>
      </c>
      <c r="O9" s="93" t="s">
        <v>1</v>
      </c>
    </row>
    <row r="10" spans="1:16" x14ac:dyDescent="0.25">
      <c r="A10" s="32">
        <v>45068</v>
      </c>
      <c r="B10" s="62" t="s">
        <v>23</v>
      </c>
      <c r="C10" s="43" t="s">
        <v>19</v>
      </c>
      <c r="D10" s="13"/>
      <c r="E10" s="13">
        <v>33</v>
      </c>
      <c r="F10" s="15"/>
      <c r="G10" s="15"/>
      <c r="I10" s="94">
        <v>45226</v>
      </c>
      <c r="J10" s="81">
        <v>122</v>
      </c>
      <c r="K10" s="24" t="s">
        <v>69</v>
      </c>
      <c r="L10" s="80"/>
      <c r="M10" s="24"/>
      <c r="N10" s="15"/>
      <c r="O10" s="86">
        <v>67.349999999999994</v>
      </c>
    </row>
    <row r="11" spans="1:16" x14ac:dyDescent="0.25">
      <c r="A11" s="32">
        <v>45070</v>
      </c>
      <c r="B11" s="18" t="s">
        <v>23</v>
      </c>
      <c r="C11" s="43" t="s">
        <v>20</v>
      </c>
      <c r="D11" s="13"/>
      <c r="E11" s="13">
        <v>21</v>
      </c>
      <c r="F11" s="15"/>
      <c r="G11" s="15"/>
      <c r="I11" s="94">
        <v>45301</v>
      </c>
      <c r="K11" s="120" t="s">
        <v>58</v>
      </c>
      <c r="L11" s="120"/>
      <c r="M11" s="120"/>
      <c r="N11" s="15">
        <v>500</v>
      </c>
      <c r="O11" s="86"/>
    </row>
    <row r="12" spans="1:16" ht="15.75" thickBot="1" x14ac:dyDescent="0.3">
      <c r="A12" s="32">
        <v>45091</v>
      </c>
      <c r="B12" s="18">
        <v>456</v>
      </c>
      <c r="C12" s="43" t="s">
        <v>21</v>
      </c>
      <c r="D12" s="13"/>
      <c r="E12" s="13">
        <v>732.55</v>
      </c>
      <c r="F12" s="15"/>
      <c r="G12" s="15"/>
      <c r="I12" s="94">
        <v>45338</v>
      </c>
      <c r="K12" s="120" t="s">
        <v>58</v>
      </c>
      <c r="L12" s="120"/>
      <c r="M12" s="120"/>
      <c r="N12" s="137">
        <v>500</v>
      </c>
      <c r="O12" s="138"/>
    </row>
    <row r="13" spans="1:16" ht="15.75" thickTop="1" x14ac:dyDescent="0.25">
      <c r="A13" s="32">
        <v>45099</v>
      </c>
      <c r="B13" s="18" t="s">
        <v>23</v>
      </c>
      <c r="C13" s="43" t="s">
        <v>19</v>
      </c>
      <c r="D13" s="13"/>
      <c r="E13" s="13">
        <v>33</v>
      </c>
      <c r="F13" s="13"/>
      <c r="G13" s="15"/>
      <c r="I13" s="92"/>
      <c r="J13" s="23"/>
      <c r="K13" s="23"/>
      <c r="L13" s="23"/>
      <c r="M13" s="23"/>
      <c r="N13" s="15">
        <f ca="1">SUM(N10:N13)</f>
        <v>1000</v>
      </c>
      <c r="O13" s="86">
        <f>SUM(O10:O11)</f>
        <v>67.349999999999994</v>
      </c>
    </row>
    <row r="14" spans="1:16" x14ac:dyDescent="0.25">
      <c r="A14" s="32">
        <v>45103</v>
      </c>
      <c r="B14" s="18" t="s">
        <v>23</v>
      </c>
      <c r="C14" s="43" t="s">
        <v>20</v>
      </c>
      <c r="D14" s="13"/>
      <c r="E14" s="13">
        <v>21</v>
      </c>
      <c r="F14" s="13"/>
      <c r="G14" s="13"/>
      <c r="I14" s="131" t="s">
        <v>72</v>
      </c>
      <c r="J14" s="120"/>
      <c r="K14" s="120"/>
      <c r="L14" s="120"/>
      <c r="M14" s="120"/>
      <c r="N14" s="8"/>
      <c r="O14" s="86">
        <v>2652.56</v>
      </c>
    </row>
    <row r="15" spans="1:16" ht="15.75" thickBot="1" x14ac:dyDescent="0.3">
      <c r="A15" s="32">
        <v>45131</v>
      </c>
      <c r="B15" s="18" t="s">
        <v>23</v>
      </c>
      <c r="C15" s="43" t="s">
        <v>19</v>
      </c>
      <c r="D15" s="13"/>
      <c r="E15" s="13">
        <v>33</v>
      </c>
      <c r="F15" s="13"/>
      <c r="G15" s="13"/>
      <c r="I15" s="125" t="s">
        <v>71</v>
      </c>
      <c r="J15" s="126"/>
      <c r="K15" s="126"/>
      <c r="L15" s="126"/>
      <c r="M15" s="126"/>
      <c r="N15" s="126"/>
      <c r="O15" s="132"/>
    </row>
    <row r="16" spans="1:16" x14ac:dyDescent="0.25">
      <c r="A16" s="32">
        <v>45131</v>
      </c>
      <c r="B16" s="18" t="s">
        <v>23</v>
      </c>
      <c r="C16" s="43" t="s">
        <v>20</v>
      </c>
      <c r="D16" s="13"/>
      <c r="E16" s="13">
        <v>21</v>
      </c>
      <c r="F16" s="13"/>
      <c r="G16" s="13"/>
    </row>
    <row r="17" spans="1:21" ht="15.75" thickBot="1" x14ac:dyDescent="0.3">
      <c r="A17" s="32">
        <v>45160</v>
      </c>
      <c r="B17" s="18" t="s">
        <v>23</v>
      </c>
      <c r="C17" s="43" t="s">
        <v>19</v>
      </c>
      <c r="D17" s="13"/>
      <c r="E17" s="13">
        <v>33</v>
      </c>
      <c r="F17" s="13"/>
      <c r="G17" s="13"/>
    </row>
    <row r="18" spans="1:21" ht="15.75" thickBot="1" x14ac:dyDescent="0.3">
      <c r="A18" s="32">
        <v>45162</v>
      </c>
      <c r="B18" s="18" t="s">
        <v>23</v>
      </c>
      <c r="C18" s="43" t="s">
        <v>20</v>
      </c>
      <c r="D18" s="48"/>
      <c r="E18" s="13">
        <v>21</v>
      </c>
      <c r="F18" s="13"/>
      <c r="G18" s="13"/>
      <c r="I18" s="180" t="s">
        <v>10</v>
      </c>
      <c r="J18" s="181"/>
      <c r="K18" s="181"/>
      <c r="L18" s="182"/>
      <c r="M18" s="60"/>
      <c r="N18" s="183" t="s">
        <v>7</v>
      </c>
      <c r="O18" s="184"/>
    </row>
    <row r="19" spans="1:21" x14ac:dyDescent="0.25">
      <c r="A19" s="32">
        <v>45191</v>
      </c>
      <c r="B19" s="18" t="s">
        <v>23</v>
      </c>
      <c r="C19" s="43" t="s">
        <v>19</v>
      </c>
      <c r="D19" s="13"/>
      <c r="E19" s="13">
        <v>33</v>
      </c>
      <c r="F19" s="13"/>
      <c r="G19" s="13"/>
      <c r="I19" s="139" t="s">
        <v>40</v>
      </c>
      <c r="J19" s="140"/>
      <c r="K19" s="140"/>
      <c r="L19" s="141">
        <v>3919.99</v>
      </c>
      <c r="N19" s="167" t="s">
        <v>65</v>
      </c>
      <c r="O19" s="168">
        <v>157.15</v>
      </c>
      <c r="P19" s="9"/>
    </row>
    <row r="20" spans="1:21" x14ac:dyDescent="0.25">
      <c r="A20" s="6">
        <v>45194</v>
      </c>
      <c r="C20" s="63" t="s">
        <v>53</v>
      </c>
      <c r="D20" s="10">
        <v>280</v>
      </c>
      <c r="F20" s="13"/>
      <c r="G20" s="13"/>
      <c r="I20" s="142" t="s">
        <v>41</v>
      </c>
      <c r="J20" s="143"/>
      <c r="K20" s="143"/>
      <c r="L20" s="144">
        <f ca="1">N13</f>
        <v>1000</v>
      </c>
      <c r="N20" s="169" t="s">
        <v>15</v>
      </c>
      <c r="O20" s="168">
        <v>1.39</v>
      </c>
      <c r="P20" s="9"/>
    </row>
    <row r="21" spans="1:21" ht="16.5" thickBot="1" x14ac:dyDescent="0.3">
      <c r="A21" s="6">
        <v>45194</v>
      </c>
      <c r="B21" s="18" t="s">
        <v>23</v>
      </c>
      <c r="C21" s="43" t="s">
        <v>20</v>
      </c>
      <c r="D21" s="49"/>
      <c r="E21" s="13">
        <v>21</v>
      </c>
      <c r="F21" s="13"/>
      <c r="G21" s="13"/>
      <c r="I21" s="145"/>
      <c r="J21" s="146"/>
      <c r="K21" s="147"/>
      <c r="L21" s="141">
        <f ca="1">L19+L20</f>
        <v>4919.99</v>
      </c>
      <c r="N21" s="170" t="s">
        <v>66</v>
      </c>
      <c r="O21" s="171">
        <f>O19+O20</f>
        <v>158.54</v>
      </c>
      <c r="P21" s="19"/>
      <c r="Q21" s="19"/>
      <c r="R21" s="19"/>
    </row>
    <row r="22" spans="1:21" ht="15.75" thickBot="1" x14ac:dyDescent="0.3">
      <c r="A22" s="32">
        <v>45196</v>
      </c>
      <c r="B22" s="18">
        <v>457</v>
      </c>
      <c r="C22" s="43" t="s">
        <v>31</v>
      </c>
      <c r="D22" s="13"/>
      <c r="E22" s="13">
        <v>257.74</v>
      </c>
      <c r="F22" s="13"/>
      <c r="G22" s="13"/>
      <c r="I22" s="142" t="s">
        <v>42</v>
      </c>
      <c r="J22" s="143"/>
      <c r="K22" s="143"/>
      <c r="L22" s="148">
        <f>O13</f>
        <v>67.349999999999994</v>
      </c>
      <c r="P22" s="14"/>
      <c r="Q22" s="20"/>
      <c r="R22" s="20"/>
    </row>
    <row r="23" spans="1:21" ht="16.5" thickTop="1" thickBot="1" x14ac:dyDescent="0.3">
      <c r="A23" s="32">
        <v>45209</v>
      </c>
      <c r="B23" s="46" t="s">
        <v>23</v>
      </c>
      <c r="C23" s="45" t="s">
        <v>26</v>
      </c>
      <c r="D23" s="47"/>
      <c r="E23" s="13">
        <v>58.8</v>
      </c>
      <c r="F23" s="44">
        <v>9.8000000000000007</v>
      </c>
      <c r="G23" s="13"/>
      <c r="I23" s="142" t="s">
        <v>61</v>
      </c>
      <c r="J23" s="143"/>
      <c r="K23" s="143"/>
      <c r="L23" s="149">
        <f>4919.99-67.35</f>
        <v>4852.6399999999994</v>
      </c>
      <c r="P23" s="5"/>
    </row>
    <row r="24" spans="1:21" x14ac:dyDescent="0.25">
      <c r="A24" s="32">
        <v>45222</v>
      </c>
      <c r="B24" s="46" t="s">
        <v>23</v>
      </c>
      <c r="C24" s="45" t="s">
        <v>34</v>
      </c>
      <c r="D24" s="13"/>
      <c r="E24" s="13">
        <v>33</v>
      </c>
      <c r="F24" s="15"/>
      <c r="I24" s="142" t="s">
        <v>60</v>
      </c>
      <c r="J24" s="143"/>
      <c r="K24" s="143"/>
      <c r="L24" s="150">
        <f>O14</f>
        <v>2652.56</v>
      </c>
      <c r="P24" s="5"/>
    </row>
    <row r="25" spans="1:21" ht="15.75" thickBot="1" x14ac:dyDescent="0.3">
      <c r="A25" s="32">
        <v>45223</v>
      </c>
      <c r="B25" s="46">
        <v>458</v>
      </c>
      <c r="C25" s="45" t="s">
        <v>18</v>
      </c>
      <c r="D25" s="47"/>
      <c r="E25" s="13">
        <v>64.400000000000006</v>
      </c>
      <c r="F25" s="33"/>
      <c r="G25" s="15"/>
      <c r="I25" s="151" t="s">
        <v>43</v>
      </c>
      <c r="J25" s="152"/>
      <c r="K25" s="152"/>
      <c r="L25" s="153">
        <f>L23-L24</f>
        <v>2200.0799999999995</v>
      </c>
      <c r="P25" s="5"/>
    </row>
    <row r="26" spans="1:21" ht="15.75" thickBot="1" x14ac:dyDescent="0.3">
      <c r="A26" s="32">
        <v>45223</v>
      </c>
      <c r="B26" s="18" t="s">
        <v>23</v>
      </c>
      <c r="C26" s="23" t="s">
        <v>20</v>
      </c>
      <c r="D26" s="13"/>
      <c r="E26" s="13">
        <v>21</v>
      </c>
      <c r="G26" s="8"/>
      <c r="P26" s="5"/>
    </row>
    <row r="27" spans="1:21" ht="15.75" thickBot="1" x14ac:dyDescent="0.3">
      <c r="A27" s="32">
        <v>45226</v>
      </c>
      <c r="B27" s="18">
        <v>460</v>
      </c>
      <c r="C27" s="42" t="s">
        <v>37</v>
      </c>
      <c r="D27" s="13"/>
      <c r="E27" s="13">
        <v>47.66</v>
      </c>
      <c r="F27" s="33"/>
      <c r="G27" s="8"/>
      <c r="I27" s="177" t="s">
        <v>8</v>
      </c>
      <c r="J27" s="178"/>
      <c r="K27" s="178"/>
      <c r="L27" s="179"/>
      <c r="M27" s="89"/>
      <c r="N27" s="5"/>
      <c r="O27" s="10"/>
      <c r="P27" s="5"/>
    </row>
    <row r="28" spans="1:21" x14ac:dyDescent="0.25">
      <c r="A28" s="32">
        <v>45226</v>
      </c>
      <c r="B28" s="46" t="s">
        <v>23</v>
      </c>
      <c r="C28" s="45" t="s">
        <v>33</v>
      </c>
      <c r="D28" s="13"/>
      <c r="E28" s="13">
        <v>36</v>
      </c>
      <c r="F28" s="33"/>
      <c r="G28" s="8"/>
      <c r="I28" s="154" t="s">
        <v>44</v>
      </c>
      <c r="J28" s="155"/>
      <c r="K28" s="155"/>
      <c r="L28" s="156">
        <v>2212.33</v>
      </c>
      <c r="M28" s="89"/>
      <c r="P28" s="5"/>
      <c r="S28" s="103"/>
      <c r="T28" s="103"/>
      <c r="U28" s="103"/>
    </row>
    <row r="29" spans="1:21" x14ac:dyDescent="0.25">
      <c r="A29" s="6">
        <v>45246</v>
      </c>
      <c r="B29" s="84">
        <v>459</v>
      </c>
      <c r="C29" s="5" t="s">
        <v>17</v>
      </c>
      <c r="E29" s="13">
        <v>12.5</v>
      </c>
      <c r="F29" s="15"/>
      <c r="G29" s="8"/>
      <c r="I29" s="157" t="s">
        <v>41</v>
      </c>
      <c r="J29" s="158"/>
      <c r="K29" s="158"/>
      <c r="L29" s="159">
        <f>D42</f>
        <v>2780</v>
      </c>
      <c r="M29" s="89"/>
      <c r="P29" s="5"/>
      <c r="Q29" s="21"/>
      <c r="S29" s="103"/>
      <c r="T29" s="103"/>
      <c r="U29" s="103"/>
    </row>
    <row r="30" spans="1:21" x14ac:dyDescent="0.25">
      <c r="A30" s="32">
        <v>45252</v>
      </c>
      <c r="B30" s="18" t="s">
        <v>23</v>
      </c>
      <c r="C30" s="23" t="s">
        <v>34</v>
      </c>
      <c r="D30" s="13"/>
      <c r="E30" s="13">
        <v>33</v>
      </c>
      <c r="F30" s="15"/>
      <c r="G30" s="15"/>
      <c r="I30" s="160" t="s">
        <v>6</v>
      </c>
      <c r="J30" s="161"/>
      <c r="K30" s="146"/>
      <c r="L30" s="156">
        <f>L28+L29</f>
        <v>4992.33</v>
      </c>
      <c r="P30" s="25"/>
      <c r="Q30" s="23"/>
      <c r="S30" s="103"/>
      <c r="T30" s="103"/>
      <c r="U30" s="103"/>
    </row>
    <row r="31" spans="1:21" ht="15.75" thickBot="1" x14ac:dyDescent="0.3">
      <c r="A31" s="32">
        <v>45254</v>
      </c>
      <c r="B31" s="18" t="s">
        <v>23</v>
      </c>
      <c r="C31" s="23" t="s">
        <v>20</v>
      </c>
      <c r="D31" s="13"/>
      <c r="E31" s="13">
        <v>21</v>
      </c>
      <c r="F31" s="15"/>
      <c r="G31" s="15"/>
      <c r="I31" s="157" t="s">
        <v>42</v>
      </c>
      <c r="J31" s="158"/>
      <c r="K31" s="158"/>
      <c r="L31" s="162">
        <f>E42</f>
        <v>2452.9500000000003</v>
      </c>
      <c r="P31" s="24"/>
      <c r="Q31" s="5"/>
    </row>
    <row r="32" spans="1:21" ht="16.5" thickTop="1" thickBot="1" x14ac:dyDescent="0.3">
      <c r="A32" s="32" t="s">
        <v>56</v>
      </c>
      <c r="B32" s="18" t="s">
        <v>23</v>
      </c>
      <c r="C32" s="23" t="s">
        <v>57</v>
      </c>
      <c r="D32" s="13"/>
      <c r="E32" s="13">
        <v>210.24</v>
      </c>
      <c r="F32" s="15"/>
      <c r="G32" s="15"/>
      <c r="I32" s="142" t="s">
        <v>45</v>
      </c>
      <c r="J32" s="143"/>
      <c r="K32" s="143"/>
      <c r="L32" s="163">
        <f>L30-L31</f>
        <v>2539.3799999999997</v>
      </c>
      <c r="O32" s="34"/>
      <c r="P32" s="15"/>
      <c r="Q32" s="10"/>
      <c r="R32" s="10"/>
    </row>
    <row r="33" spans="1:19" x14ac:dyDescent="0.25">
      <c r="A33" s="32">
        <v>45282</v>
      </c>
      <c r="B33" s="18" t="s">
        <v>23</v>
      </c>
      <c r="C33" s="23" t="s">
        <v>34</v>
      </c>
      <c r="D33" s="13"/>
      <c r="E33" s="13">
        <v>33</v>
      </c>
      <c r="F33" s="15"/>
      <c r="G33" s="15"/>
      <c r="I33" s="157" t="s">
        <v>70</v>
      </c>
      <c r="J33" s="158"/>
      <c r="K33" s="158"/>
      <c r="L33" s="164">
        <f>E48</f>
        <v>258.7</v>
      </c>
      <c r="N33" s="8"/>
      <c r="O33" s="8"/>
      <c r="P33" s="5"/>
      <c r="Q33" s="5"/>
      <c r="R33" s="10"/>
    </row>
    <row r="34" spans="1:19" ht="15.75" thickBot="1" x14ac:dyDescent="0.3">
      <c r="A34" s="32">
        <v>45287</v>
      </c>
      <c r="B34" s="78" t="s">
        <v>23</v>
      </c>
      <c r="C34" s="23" t="s">
        <v>20</v>
      </c>
      <c r="D34" s="13"/>
      <c r="E34" s="13">
        <v>21</v>
      </c>
      <c r="F34" s="15"/>
      <c r="G34" s="15"/>
      <c r="I34" s="165" t="s">
        <v>46</v>
      </c>
      <c r="J34" s="166"/>
      <c r="K34" s="166"/>
      <c r="L34" s="156">
        <f>L32-L33</f>
        <v>2280.6799999999998</v>
      </c>
      <c r="N34" s="8"/>
      <c r="O34" s="8"/>
      <c r="P34" s="5"/>
      <c r="Q34" s="5"/>
      <c r="R34" s="10"/>
    </row>
    <row r="35" spans="1:19" ht="15.75" thickBot="1" x14ac:dyDescent="0.3">
      <c r="A35" s="6">
        <v>45313</v>
      </c>
      <c r="B35" s="50" t="s">
        <v>23</v>
      </c>
      <c r="C35" s="51" t="s">
        <v>34</v>
      </c>
      <c r="E35" s="13">
        <v>33</v>
      </c>
      <c r="F35" s="15"/>
      <c r="G35" s="15"/>
      <c r="I35" s="133" t="s">
        <v>12</v>
      </c>
      <c r="J35" s="134"/>
      <c r="K35" s="134"/>
      <c r="L35" s="135">
        <v>584.36</v>
      </c>
      <c r="N35" s="58"/>
      <c r="O35" s="8"/>
      <c r="P35" s="17"/>
      <c r="Q35" s="5"/>
      <c r="R35" s="10"/>
    </row>
    <row r="36" spans="1:19" ht="15.75" thickBot="1" x14ac:dyDescent="0.3">
      <c r="A36" s="32">
        <v>45315</v>
      </c>
      <c r="B36" s="78" t="s">
        <v>23</v>
      </c>
      <c r="C36" s="23" t="s">
        <v>20</v>
      </c>
      <c r="D36" s="13"/>
      <c r="E36" s="13">
        <v>21</v>
      </c>
      <c r="F36" s="15"/>
      <c r="G36" s="15"/>
      <c r="O36" s="17"/>
      <c r="P36" s="17"/>
      <c r="Q36" s="5"/>
      <c r="R36" s="10"/>
    </row>
    <row r="37" spans="1:19" ht="15.75" x14ac:dyDescent="0.25">
      <c r="A37" s="6">
        <v>45344</v>
      </c>
      <c r="B37" s="77" t="s">
        <v>23</v>
      </c>
      <c r="C37" s="5" t="s">
        <v>34</v>
      </c>
      <c r="D37" s="10"/>
      <c r="E37" s="10">
        <v>33</v>
      </c>
      <c r="F37" s="15"/>
      <c r="G37" s="15"/>
      <c r="I37" s="174" t="s">
        <v>13</v>
      </c>
      <c r="J37" s="175"/>
      <c r="K37" s="175"/>
      <c r="L37" s="175"/>
      <c r="M37" s="176"/>
      <c r="O37" s="17"/>
      <c r="P37" s="17"/>
      <c r="Q37" s="5"/>
      <c r="R37" s="10"/>
    </row>
    <row r="38" spans="1:19" ht="15.75" thickBot="1" x14ac:dyDescent="0.3">
      <c r="A38" s="6">
        <v>45348</v>
      </c>
      <c r="B38" s="77" t="s">
        <v>23</v>
      </c>
      <c r="C38" s="5" t="s">
        <v>20</v>
      </c>
      <c r="D38" s="10"/>
      <c r="E38" s="10">
        <v>21</v>
      </c>
      <c r="G38" s="15"/>
      <c r="I38" s="108" t="s">
        <v>67</v>
      </c>
      <c r="J38" s="109"/>
      <c r="K38" s="109"/>
      <c r="L38" s="110"/>
      <c r="M38" s="59">
        <v>6289.47</v>
      </c>
      <c r="O38" s="105"/>
      <c r="P38" s="105"/>
      <c r="Q38" s="105"/>
      <c r="R38" s="41"/>
    </row>
    <row r="39" spans="1:19" x14ac:dyDescent="0.25">
      <c r="A39" s="82">
        <v>45373</v>
      </c>
      <c r="B39" s="77" t="s">
        <v>23</v>
      </c>
      <c r="C39" s="5" t="s">
        <v>34</v>
      </c>
      <c r="D39" s="5"/>
      <c r="E39" s="10">
        <v>33</v>
      </c>
      <c r="F39" s="15"/>
      <c r="G39" s="15"/>
      <c r="I39" s="111" t="s">
        <v>47</v>
      </c>
      <c r="J39" s="112"/>
      <c r="K39" s="112"/>
      <c r="L39" s="112"/>
      <c r="M39" s="55">
        <f>L29</f>
        <v>2780</v>
      </c>
      <c r="O39" s="103"/>
      <c r="P39" s="103"/>
      <c r="Q39" s="103"/>
      <c r="R39" s="34"/>
    </row>
    <row r="40" spans="1:19" x14ac:dyDescent="0.25">
      <c r="A40" s="6">
        <v>45376</v>
      </c>
      <c r="B40" s="77" t="s">
        <v>23</v>
      </c>
      <c r="C40" s="42" t="s">
        <v>20</v>
      </c>
      <c r="E40" s="10">
        <v>21</v>
      </c>
      <c r="F40" s="10"/>
      <c r="G40" s="10"/>
      <c r="I40" s="121" t="s">
        <v>48</v>
      </c>
      <c r="J40" s="122"/>
      <c r="K40" s="122"/>
      <c r="L40" s="122"/>
      <c r="M40" s="55">
        <f ca="1">N13</f>
        <v>1000</v>
      </c>
      <c r="N40" s="85"/>
      <c r="O40" s="103"/>
      <c r="P40" s="103"/>
      <c r="Q40" s="103"/>
      <c r="R40" s="10"/>
    </row>
    <row r="41" spans="1:19" ht="15.75" thickBot="1" x14ac:dyDescent="0.3">
      <c r="A41" s="6">
        <v>45378</v>
      </c>
      <c r="B41" s="77">
        <v>474</v>
      </c>
      <c r="C41" s="5" t="s">
        <v>31</v>
      </c>
      <c r="D41" s="5"/>
      <c r="E41" s="83">
        <v>385.06</v>
      </c>
      <c r="F41" s="10"/>
      <c r="G41" s="10"/>
      <c r="I41" s="123" t="s">
        <v>68</v>
      </c>
      <c r="J41" s="124"/>
      <c r="K41" s="124"/>
      <c r="L41" s="124"/>
      <c r="M41" s="99">
        <f>O20</f>
        <v>1.39</v>
      </c>
      <c r="Q41" s="5"/>
      <c r="R41" s="10"/>
    </row>
    <row r="42" spans="1:19" x14ac:dyDescent="0.25">
      <c r="D42" s="11">
        <f>SUM(D4:D37)</f>
        <v>2780</v>
      </c>
      <c r="E42" s="11">
        <f>SUM(E3:E41)</f>
        <v>2452.9500000000003</v>
      </c>
      <c r="F42" s="10"/>
      <c r="G42" s="10"/>
      <c r="I42" s="106" t="s">
        <v>49</v>
      </c>
      <c r="J42" s="107"/>
      <c r="K42" s="107"/>
      <c r="L42" s="107"/>
      <c r="M42" s="136">
        <v>3781.39</v>
      </c>
      <c r="Q42" s="5"/>
      <c r="R42" s="10"/>
    </row>
    <row r="43" spans="1:19" x14ac:dyDescent="0.25">
      <c r="F43" s="10"/>
      <c r="G43" s="10"/>
      <c r="I43" s="117" t="s">
        <v>50</v>
      </c>
      <c r="J43" s="118"/>
      <c r="K43" s="118"/>
      <c r="L43" s="118"/>
      <c r="M43" s="57">
        <f>M38+M42</f>
        <v>10070.86</v>
      </c>
      <c r="O43" s="17"/>
      <c r="P43" s="17"/>
      <c r="Q43" s="5"/>
      <c r="R43" s="10"/>
    </row>
    <row r="44" spans="1:19" ht="15.75" thickBot="1" x14ac:dyDescent="0.3">
      <c r="A44" s="119" t="s">
        <v>16</v>
      </c>
      <c r="B44" s="119"/>
      <c r="C44" s="119"/>
      <c r="E44" s="15"/>
      <c r="F44" s="10"/>
      <c r="G44" s="10"/>
      <c r="I44" s="115" t="s">
        <v>51</v>
      </c>
      <c r="J44" s="116"/>
      <c r="K44" s="116"/>
      <c r="L44" s="116"/>
      <c r="M44" s="88">
        <v>5431.56</v>
      </c>
      <c r="N44" s="17"/>
      <c r="O44" s="5"/>
      <c r="P44" s="5"/>
      <c r="Q44" s="5"/>
      <c r="R44" s="10"/>
    </row>
    <row r="45" spans="1:19" ht="15.75" thickBot="1" x14ac:dyDescent="0.3">
      <c r="A45" s="105" t="s">
        <v>59</v>
      </c>
      <c r="B45" s="105"/>
      <c r="C45" s="105"/>
      <c r="E45" s="13">
        <v>150</v>
      </c>
      <c r="F45" s="15"/>
      <c r="G45" s="15"/>
      <c r="I45" s="113" t="s">
        <v>52</v>
      </c>
      <c r="J45" s="114"/>
      <c r="K45" s="114"/>
      <c r="L45" s="114"/>
      <c r="M45" s="56">
        <f>M43-M44</f>
        <v>4639.3</v>
      </c>
    </row>
    <row r="46" spans="1:19" x14ac:dyDescent="0.25">
      <c r="A46" s="130" t="s">
        <v>63</v>
      </c>
      <c r="B46" s="130"/>
      <c r="C46" s="130"/>
      <c r="E46" s="87">
        <v>96.2</v>
      </c>
      <c r="F46" s="5"/>
      <c r="G46" s="5"/>
      <c r="R46" s="53"/>
      <c r="S46" s="8"/>
    </row>
    <row r="47" spans="1:19" x14ac:dyDescent="0.25">
      <c r="A47" s="130" t="s">
        <v>64</v>
      </c>
      <c r="B47" s="130"/>
      <c r="C47" s="130"/>
      <c r="E47" s="10">
        <v>12.5</v>
      </c>
      <c r="F47" s="5"/>
      <c r="G47" s="5"/>
      <c r="R47" s="54"/>
      <c r="S47" s="54"/>
    </row>
    <row r="48" spans="1:19" x14ac:dyDescent="0.25">
      <c r="E48" s="11">
        <f>SUM(E45:E47)</f>
        <v>258.7</v>
      </c>
      <c r="R48" s="33"/>
      <c r="S48" s="8"/>
    </row>
    <row r="49" spans="1:16" ht="17.25" customHeight="1" x14ac:dyDescent="0.25">
      <c r="A49" s="105"/>
      <c r="B49" s="105"/>
      <c r="C49" s="105"/>
      <c r="E49" s="13"/>
      <c r="G49" s="60"/>
      <c r="H49" s="60"/>
      <c r="I49" s="100"/>
      <c r="J49" s="8"/>
      <c r="P49" s="41"/>
    </row>
    <row r="50" spans="1:16" x14ac:dyDescent="0.25">
      <c r="G50" s="60"/>
      <c r="H50" s="60"/>
      <c r="I50" s="100"/>
      <c r="J50" s="8"/>
    </row>
    <row r="51" spans="1:16" x14ac:dyDescent="0.25">
      <c r="P51" s="41"/>
    </row>
    <row r="52" spans="1:16" x14ac:dyDescent="0.25">
      <c r="P52" s="41"/>
    </row>
    <row r="53" spans="1:16" x14ac:dyDescent="0.25">
      <c r="P53" s="41"/>
    </row>
    <row r="55" spans="1:16" x14ac:dyDescent="0.25">
      <c r="F55" s="41"/>
    </row>
  </sheetData>
  <mergeCells count="46">
    <mergeCell ref="A1:F1"/>
    <mergeCell ref="I18:L18"/>
    <mergeCell ref="I1:O1"/>
    <mergeCell ref="N18:O18"/>
    <mergeCell ref="I37:M37"/>
    <mergeCell ref="I20:K20"/>
    <mergeCell ref="I23:K23"/>
    <mergeCell ref="I22:K22"/>
    <mergeCell ref="I34:K34"/>
    <mergeCell ref="I35:K35"/>
    <mergeCell ref="I24:K24"/>
    <mergeCell ref="I25:K25"/>
    <mergeCell ref="I15:O15"/>
    <mergeCell ref="A49:C49"/>
    <mergeCell ref="A44:C44"/>
    <mergeCell ref="I7:O7"/>
    <mergeCell ref="I40:L40"/>
    <mergeCell ref="I41:L41"/>
    <mergeCell ref="A45:C45"/>
    <mergeCell ref="A46:C46"/>
    <mergeCell ref="A47:C47"/>
    <mergeCell ref="I14:M14"/>
    <mergeCell ref="K12:M12"/>
    <mergeCell ref="K11:M11"/>
    <mergeCell ref="I42:L42"/>
    <mergeCell ref="I38:L38"/>
    <mergeCell ref="I39:L39"/>
    <mergeCell ref="I45:L45"/>
    <mergeCell ref="I44:L44"/>
    <mergeCell ref="I43:L43"/>
    <mergeCell ref="D6:G6"/>
    <mergeCell ref="O38:Q38"/>
    <mergeCell ref="O39:Q39"/>
    <mergeCell ref="I27:L27"/>
    <mergeCell ref="I19:K19"/>
    <mergeCell ref="I28:K28"/>
    <mergeCell ref="I29:K29"/>
    <mergeCell ref="I31:K31"/>
    <mergeCell ref="I32:K32"/>
    <mergeCell ref="I33:K33"/>
    <mergeCell ref="K2:M2"/>
    <mergeCell ref="K3:M3"/>
    <mergeCell ref="O40:Q40"/>
    <mergeCell ref="S28:U28"/>
    <mergeCell ref="S30:U30"/>
    <mergeCell ref="S29:U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8" sqref="A18"/>
    </sheetView>
  </sheetViews>
  <sheetFormatPr defaultRowHeight="15" x14ac:dyDescent="0.25"/>
  <cols>
    <col min="1" max="1" width="9.85546875" customWidth="1"/>
  </cols>
  <sheetData>
    <row r="1" spans="1:7" ht="15.75" x14ac:dyDescent="0.25">
      <c r="A1" s="129" t="s">
        <v>14</v>
      </c>
      <c r="B1" s="129"/>
      <c r="C1" s="129"/>
      <c r="D1" s="129"/>
      <c r="E1" s="129"/>
      <c r="F1" s="129"/>
      <c r="G1" s="129"/>
    </row>
    <row r="2" spans="1:7" x14ac:dyDescent="0.25">
      <c r="A2" s="70">
        <v>42843</v>
      </c>
      <c r="B2" s="71"/>
      <c r="C2" s="72" t="s">
        <v>22</v>
      </c>
      <c r="D2" s="73"/>
      <c r="E2" s="73"/>
      <c r="F2" s="74"/>
      <c r="G2" s="75">
        <v>2885</v>
      </c>
    </row>
    <row r="3" spans="1:7" x14ac:dyDescent="0.25">
      <c r="A3" s="65">
        <v>43033</v>
      </c>
      <c r="B3" s="38" t="s">
        <v>23</v>
      </c>
      <c r="C3" s="27" t="s">
        <v>24</v>
      </c>
      <c r="D3" s="28"/>
      <c r="E3" s="28"/>
      <c r="F3" s="29">
        <v>600</v>
      </c>
      <c r="G3" s="29">
        <f t="shared" ref="G3:G14" si="0">G2-F3</f>
        <v>2285</v>
      </c>
    </row>
    <row r="4" spans="1:7" x14ac:dyDescent="0.25">
      <c r="A4" s="65">
        <v>43070</v>
      </c>
      <c r="B4" s="38" t="s">
        <v>23</v>
      </c>
      <c r="C4" s="27" t="s">
        <v>25</v>
      </c>
      <c r="D4" s="27"/>
      <c r="E4" s="27"/>
      <c r="F4" s="29">
        <v>177.6</v>
      </c>
      <c r="G4" s="29">
        <f t="shared" si="0"/>
        <v>2107.4</v>
      </c>
    </row>
    <row r="5" spans="1:7" x14ac:dyDescent="0.25">
      <c r="A5" s="65">
        <v>43378</v>
      </c>
      <c r="B5" s="38" t="s">
        <v>23</v>
      </c>
      <c r="C5" s="27" t="s">
        <v>26</v>
      </c>
      <c r="D5" s="27"/>
      <c r="E5" s="27"/>
      <c r="F5" s="29">
        <v>58.8</v>
      </c>
      <c r="G5" s="29">
        <f t="shared" si="0"/>
        <v>2048.6</v>
      </c>
    </row>
    <row r="6" spans="1:7" x14ac:dyDescent="0.25">
      <c r="A6" s="65">
        <v>43437</v>
      </c>
      <c r="B6" s="38" t="s">
        <v>23</v>
      </c>
      <c r="C6" s="27" t="s">
        <v>27</v>
      </c>
      <c r="D6" s="27"/>
      <c r="E6" s="27"/>
      <c r="F6" s="29">
        <v>180</v>
      </c>
      <c r="G6" s="29">
        <f t="shared" si="0"/>
        <v>1868.6</v>
      </c>
    </row>
    <row r="7" spans="1:7" x14ac:dyDescent="0.25">
      <c r="A7" s="66">
        <v>43748</v>
      </c>
      <c r="B7" s="39" t="s">
        <v>23</v>
      </c>
      <c r="C7" s="16" t="s">
        <v>26</v>
      </c>
      <c r="D7" s="23"/>
      <c r="E7" s="13"/>
      <c r="F7" s="30">
        <v>58.8</v>
      </c>
      <c r="G7" s="29">
        <f t="shared" si="0"/>
        <v>1809.8</v>
      </c>
    </row>
    <row r="8" spans="1:7" x14ac:dyDescent="0.25">
      <c r="A8" s="66">
        <v>43801</v>
      </c>
      <c r="B8" s="39" t="s">
        <v>23</v>
      </c>
      <c r="C8" s="16" t="s">
        <v>28</v>
      </c>
      <c r="D8" s="23"/>
      <c r="E8" s="13"/>
      <c r="F8" s="30">
        <v>180</v>
      </c>
      <c r="G8" s="29">
        <f t="shared" si="0"/>
        <v>1629.8</v>
      </c>
    </row>
    <row r="9" spans="1:7" x14ac:dyDescent="0.25">
      <c r="A9" s="66">
        <v>44116</v>
      </c>
      <c r="B9" s="40" t="s">
        <v>23</v>
      </c>
      <c r="C9" s="16" t="s">
        <v>26</v>
      </c>
      <c r="D9" s="16"/>
      <c r="E9" s="16"/>
      <c r="F9" s="30">
        <v>58.8</v>
      </c>
      <c r="G9" s="30">
        <f t="shared" si="0"/>
        <v>1571</v>
      </c>
    </row>
    <row r="10" spans="1:7" x14ac:dyDescent="0.25">
      <c r="A10" s="67">
        <v>44166</v>
      </c>
      <c r="B10" s="22" t="s">
        <v>23</v>
      </c>
      <c r="C10" s="16" t="s">
        <v>28</v>
      </c>
      <c r="D10" s="16"/>
      <c r="E10" s="16"/>
      <c r="F10" s="30">
        <v>180</v>
      </c>
      <c r="G10" s="30">
        <f t="shared" si="0"/>
        <v>1391</v>
      </c>
    </row>
    <row r="11" spans="1:7" x14ac:dyDescent="0.25">
      <c r="A11" s="68">
        <v>44480</v>
      </c>
      <c r="B11" s="62" t="s">
        <v>23</v>
      </c>
      <c r="C11" s="16" t="s">
        <v>26</v>
      </c>
      <c r="D11" s="23"/>
      <c r="E11" s="23"/>
      <c r="F11" s="30">
        <v>58.8</v>
      </c>
      <c r="G11" s="29">
        <f t="shared" si="0"/>
        <v>1332.2</v>
      </c>
    </row>
    <row r="12" spans="1:7" x14ac:dyDescent="0.25">
      <c r="A12" s="68">
        <v>44488</v>
      </c>
      <c r="B12" s="62" t="s">
        <v>23</v>
      </c>
      <c r="C12" s="23" t="s">
        <v>29</v>
      </c>
      <c r="D12" s="23"/>
      <c r="E12" s="23"/>
      <c r="F12" s="29">
        <v>60</v>
      </c>
      <c r="G12" s="29">
        <f t="shared" si="0"/>
        <v>1272.2</v>
      </c>
    </row>
    <row r="13" spans="1:7" x14ac:dyDescent="0.25">
      <c r="A13" s="68">
        <v>44531</v>
      </c>
      <c r="B13" s="62" t="s">
        <v>23</v>
      </c>
      <c r="C13" s="16" t="s">
        <v>28</v>
      </c>
      <c r="D13" s="16"/>
      <c r="E13" s="23"/>
      <c r="F13" s="29">
        <v>180</v>
      </c>
      <c r="G13" s="69">
        <f t="shared" si="0"/>
        <v>1092.2</v>
      </c>
    </row>
    <row r="14" spans="1:7" x14ac:dyDescent="0.25">
      <c r="A14" s="66">
        <v>44844</v>
      </c>
      <c r="B14" s="40" t="s">
        <v>23</v>
      </c>
      <c r="C14" s="61" t="s">
        <v>30</v>
      </c>
      <c r="D14" s="61"/>
      <c r="E14" s="61"/>
      <c r="F14" s="13">
        <v>58.8</v>
      </c>
      <c r="G14" s="69">
        <f t="shared" si="0"/>
        <v>1033.4000000000001</v>
      </c>
    </row>
    <row r="15" spans="1:7" x14ac:dyDescent="0.25">
      <c r="A15" s="68">
        <v>44896</v>
      </c>
      <c r="B15" s="39" t="s">
        <v>23</v>
      </c>
      <c r="C15" s="127" t="s">
        <v>32</v>
      </c>
      <c r="D15" s="127"/>
      <c r="E15" s="127"/>
      <c r="F15" s="30">
        <v>180</v>
      </c>
      <c r="G15" s="15">
        <v>853.4</v>
      </c>
    </row>
    <row r="16" spans="1:7" x14ac:dyDescent="0.25">
      <c r="A16" s="52">
        <v>45209</v>
      </c>
      <c r="B16" s="39" t="s">
        <v>23</v>
      </c>
      <c r="C16" s="101" t="s">
        <v>39</v>
      </c>
      <c r="D16" s="101"/>
      <c r="E16" s="101"/>
      <c r="F16" s="30">
        <v>58.8</v>
      </c>
      <c r="G16" s="10">
        <v>794.6</v>
      </c>
    </row>
    <row r="17" spans="1:7" x14ac:dyDescent="0.25">
      <c r="A17" s="79" t="s">
        <v>56</v>
      </c>
      <c r="B17" s="39" t="s">
        <v>23</v>
      </c>
      <c r="C17" s="128" t="s">
        <v>55</v>
      </c>
      <c r="D17" s="128"/>
      <c r="E17" s="128"/>
      <c r="F17" s="30">
        <v>210.24</v>
      </c>
      <c r="G17" s="76">
        <f>G16-F17</f>
        <v>584.36</v>
      </c>
    </row>
  </sheetData>
  <mergeCells count="4">
    <mergeCell ref="C15:E15"/>
    <mergeCell ref="C16:E16"/>
    <mergeCell ref="C17:E17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cp:lastPrinted>2024-04-29T15:11:40Z</cp:lastPrinted>
  <dcterms:created xsi:type="dcterms:W3CDTF">2021-05-12T18:14:55Z</dcterms:created>
  <dcterms:modified xsi:type="dcterms:W3CDTF">2024-04-29T15:33:40Z</dcterms:modified>
</cp:coreProperties>
</file>