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ine\Documents\Westow Parish Council\accounts\Parish Accounts 2024 - 2025\"/>
    </mc:Choice>
  </mc:AlternateContent>
  <bookViews>
    <workbookView xWindow="0" yWindow="0" windowWidth="28770" windowHeight="12360"/>
  </bookViews>
  <sheets>
    <sheet name="Sheet1" sheetId="1" r:id="rId1"/>
    <sheet name="Sheet2" sheetId="2" r:id="rId2"/>
  </sheets>
  <calcPr calcId="152511" calcCompleted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E50" i="1"/>
  <c r="D44" i="1" l="1"/>
  <c r="K40" i="1"/>
  <c r="L17" i="1" l="1"/>
  <c r="M17" i="1"/>
  <c r="J23" i="1" s="1"/>
  <c r="F44" i="1" l="1"/>
  <c r="G17" i="2" l="1"/>
  <c r="G3" i="2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K43" i="1"/>
  <c r="J35" i="1"/>
  <c r="E44" i="1" l="1"/>
  <c r="J33" i="1" l="1"/>
  <c r="K46" i="1"/>
  <c r="M23" i="1"/>
  <c r="J31" i="1" l="1"/>
  <c r="K41" i="1" s="1"/>
  <c r="J32" i="1" l="1"/>
  <c r="J34" i="1" l="1"/>
  <c r="J36" i="1" s="1"/>
  <c r="K42" i="1"/>
  <c r="K44" i="1" s="1"/>
  <c r="K45" i="1" s="1"/>
  <c r="K47" i="1" s="1"/>
  <c r="J21" i="1"/>
  <c r="J22" i="1" s="1"/>
  <c r="J24" i="1" s="1"/>
  <c r="J26" i="1" s="1"/>
</calcChain>
</file>

<file path=xl/sharedStrings.xml><?xml version="1.0" encoding="utf-8"?>
<sst xmlns="http://schemas.openxmlformats.org/spreadsheetml/2006/main" count="154" uniqueCount="78">
  <si>
    <t>Receipts</t>
  </si>
  <si>
    <t>Payments</t>
  </si>
  <si>
    <t>Date</t>
  </si>
  <si>
    <t>Chq No</t>
  </si>
  <si>
    <t xml:space="preserve">Small Business Rate relief </t>
  </si>
  <si>
    <t>Income</t>
  </si>
  <si>
    <t xml:space="preserve"> </t>
  </si>
  <si>
    <t>Village Hall Deposit a/c</t>
  </si>
  <si>
    <t xml:space="preserve">Westow Parish Council </t>
  </si>
  <si>
    <t xml:space="preserve">VAT  </t>
  </si>
  <si>
    <t>Westow Parish Club Committee (Village Hall)</t>
  </si>
  <si>
    <t>Expenditure</t>
  </si>
  <si>
    <t xml:space="preserve">Incl. Transparency Fund: </t>
  </si>
  <si>
    <t>Financial Summary</t>
  </si>
  <si>
    <t>Transparency Fund (incl in Westow Parish Council a/c)</t>
  </si>
  <si>
    <t>Interest</t>
  </si>
  <si>
    <t>HMRC</t>
  </si>
  <si>
    <t>E. ON NEXT</t>
  </si>
  <si>
    <t>SCOTTISH WATER</t>
  </si>
  <si>
    <t>Zurich Insurance</t>
  </si>
  <si>
    <t xml:space="preserve">YCLA </t>
  </si>
  <si>
    <t>D/D</t>
  </si>
  <si>
    <t>Website</t>
  </si>
  <si>
    <t>365 annual (fee)</t>
  </si>
  <si>
    <t>ComputerFX</t>
  </si>
  <si>
    <t>Fee</t>
  </si>
  <si>
    <t>ComputerFX (annual fee)</t>
  </si>
  <si>
    <t>ComputerFX (laptop repair)</t>
  </si>
  <si>
    <t xml:space="preserve">ComputerFX Silver Web Hosting </t>
  </si>
  <si>
    <t>Clerk's Salary (A Fothergill)</t>
  </si>
  <si>
    <t>ComputerFX Inv-14182</t>
  </si>
  <si>
    <t>E.ON NEXT</t>
  </si>
  <si>
    <t>Transitional Relief for Period</t>
  </si>
  <si>
    <t>ComputerFX Inv-16612</t>
  </si>
  <si>
    <t>ComputerFX Inv-17000</t>
  </si>
  <si>
    <t xml:space="preserve"> 08/12/2023</t>
  </si>
  <si>
    <t>Non Domestic Rates 24 -25</t>
  </si>
  <si>
    <t xml:space="preserve">  Mrs LSHyde (Painless Payroll)</t>
  </si>
  <si>
    <t>G Burton (Village Hall furniture)</t>
  </si>
  <si>
    <t>B/F from 23/24</t>
  </si>
  <si>
    <t>Brought forward from 2023/24</t>
  </si>
  <si>
    <t>Income 2024/25</t>
  </si>
  <si>
    <t>Expenditure 2024/25</t>
  </si>
  <si>
    <t>Balance in bank at 5th April 2025</t>
  </si>
  <si>
    <t>Carried Forward to 2025/26</t>
  </si>
  <si>
    <t>Brought Forward from 2023/24</t>
  </si>
  <si>
    <t>Balance in Bank at 5th April 2025</t>
  </si>
  <si>
    <t>Balance Brought Forward  from 2023/24</t>
  </si>
  <si>
    <t>Westow Parish Council Income 2024/25</t>
  </si>
  <si>
    <t>Parish Club (Village Hall) Income 2024/25</t>
  </si>
  <si>
    <t>Deposit account Interest 2024/25</t>
  </si>
  <si>
    <t>TOTAL INCOME/INTEREST 2024/2025</t>
  </si>
  <si>
    <t>Carried forward to 2025-26</t>
  </si>
  <si>
    <t>North Yorks Council</t>
  </si>
  <si>
    <t>HMRC (VAT Relief)</t>
  </si>
  <si>
    <t xml:space="preserve"> N Yorks  Polling Station hire</t>
  </si>
  <si>
    <t xml:space="preserve">N Powergrid </t>
  </si>
  <si>
    <t>N Yorks (garden waste)</t>
  </si>
  <si>
    <t>Table Tennis (C Payne)</t>
  </si>
  <si>
    <t>J Smith (emulsion paint)</t>
  </si>
  <si>
    <t>N Yorks Polling Station hire</t>
  </si>
  <si>
    <t>CPRE</t>
  </si>
  <si>
    <t>Recovered VAT to V Hall a/c</t>
  </si>
  <si>
    <t>Mrs LSHyde (Painless Payroll)</t>
  </si>
  <si>
    <t>ComputerFX     Inv-19946</t>
  </si>
  <si>
    <t>ComputerFX  Inv-19566</t>
  </si>
  <si>
    <t>ComputerFX   Inv- 19446</t>
  </si>
  <si>
    <t xml:space="preserve">ComputerFX </t>
  </si>
  <si>
    <t>ComputerFX -HDEXQCP</t>
  </si>
  <si>
    <t>Recovered VAT from furniture purchase</t>
  </si>
  <si>
    <t>Unpresented Cheques</t>
  </si>
  <si>
    <t>Unpresented Cheques (2)</t>
  </si>
  <si>
    <t>Brought Fwd</t>
  </si>
  <si>
    <t>Balance B/F 2023-24  + Income/Interest 2024-25</t>
  </si>
  <si>
    <t>Balance  Carried Forward to 2025-2026</t>
  </si>
  <si>
    <t>TOTAL EXPENDITURE  2024/2025</t>
  </si>
  <si>
    <t xml:space="preserve">G Burton (Defibrilator battery) </t>
  </si>
  <si>
    <t>C/F into 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</si>
</sst>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£&quot;* #,##0.00_-;\-&quot;£&quot;* #,##0.00_-;_-&quot;£&quot;* &quot;-&quot;??_-;_-@_-"/>
    <numFmt numFmtId="164" formatCode="dd/mm/yyyy;@"/>
    <numFmt numFmtId="165" formatCode="_(* #,##0.00_);_(* \(#,##0.00\);_(* &quot;-&quot;??_);_(@_)"/>
    <numFmt numFmtId="166" formatCode="#,##0_ ;\-#,##0\ "/>
    <numFmt numFmtId="167" formatCode="&quot;£&quot;#,##0.00"/>
  </numFmts>
  <fonts count="1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2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92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0" fontId="5" fillId="0" borderId="0" xfId="0" applyFont="1"/>
    <xf numFmtId="14" fontId="5" fillId="0" borderId="0" xfId="0" applyNumberFormat="1" applyFont="1"/>
    <xf numFmtId="165" fontId="6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167" fontId="1" fillId="0" borderId="0" xfId="0" applyNumberFormat="1" applyFont="1" applyFill="1" applyBorder="1"/>
    <xf numFmtId="167" fontId="5" fillId="0" borderId="0" xfId="0" applyNumberFormat="1" applyFont="1"/>
    <xf numFmtId="167" fontId="5" fillId="0" borderId="13" xfId="0" applyNumberFormat="1" applyFont="1" applyBorder="1"/>
    <xf numFmtId="167" fontId="5" fillId="0" borderId="0" xfId="0" applyNumberFormat="1" applyFont="1" applyFill="1" applyBorder="1"/>
    <xf numFmtId="0" fontId="1" fillId="0" borderId="0" xfId="0" applyFont="1" applyAlignment="1">
      <alignment horizontal="center"/>
    </xf>
    <xf numFmtId="167" fontId="5" fillId="0" borderId="0" xfId="0" applyNumberFormat="1" applyFont="1" applyBorder="1"/>
    <xf numFmtId="165" fontId="5" fillId="0" borderId="0" xfId="0" applyNumberFormat="1" applyFont="1" applyFill="1" applyBorder="1"/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14" fontId="3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/>
    <xf numFmtId="165" fontId="4" fillId="0" borderId="0" xfId="0" applyNumberFormat="1" applyFont="1" applyFill="1" applyBorder="1" applyAlignment="1">
      <alignment vertical="center" wrapText="1"/>
    </xf>
    <xf numFmtId="165" fontId="5" fillId="0" borderId="0" xfId="0" applyNumberFormat="1" applyFont="1" applyBorder="1"/>
    <xf numFmtId="165" fontId="5" fillId="0" borderId="0" xfId="0" applyNumberFormat="1" applyFont="1" applyBorder="1" applyAlignment="1">
      <alignment horizontal="center"/>
    </xf>
    <xf numFmtId="167" fontId="5" fillId="0" borderId="0" xfId="0" applyNumberFormat="1" applyFont="1" applyBorder="1" applyAlignment="1">
      <alignment horizontal="right"/>
    </xf>
    <xf numFmtId="167" fontId="5" fillId="0" borderId="0" xfId="0" applyNumberFormat="1" applyFont="1" applyFill="1" applyBorder="1" applyAlignment="1">
      <alignment horizontal="right"/>
    </xf>
    <xf numFmtId="14" fontId="5" fillId="0" borderId="0" xfId="0" applyNumberFormat="1" applyFont="1" applyBorder="1"/>
    <xf numFmtId="167" fontId="0" fillId="0" borderId="0" xfId="0" applyNumberFormat="1" applyBorder="1"/>
    <xf numFmtId="167" fontId="5" fillId="0" borderId="0" xfId="0" applyNumberFormat="1" applyFont="1" applyAlignment="1"/>
    <xf numFmtId="165" fontId="1" fillId="0" borderId="12" xfId="0" applyNumberFormat="1" applyFont="1" applyFill="1" applyBorder="1" applyAlignment="1">
      <alignment horizontal="center" vertical="center"/>
    </xf>
    <xf numFmtId="165" fontId="1" fillId="0" borderId="14" xfId="0" applyNumberFormat="1" applyFont="1" applyFill="1" applyBorder="1" applyAlignment="1">
      <alignment vertical="center"/>
    </xf>
    <xf numFmtId="166" fontId="5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167" fontId="0" fillId="0" borderId="0" xfId="0" applyNumberFormat="1"/>
    <xf numFmtId="0" fontId="10" fillId="0" borderId="0" xfId="0" applyFont="1" applyBorder="1"/>
    <xf numFmtId="167" fontId="10" fillId="0" borderId="0" xfId="0" applyNumberFormat="1" applyFont="1" applyBorder="1"/>
    <xf numFmtId="0" fontId="5" fillId="0" borderId="0" xfId="0" applyNumberFormat="1" applyFont="1" applyBorder="1"/>
    <xf numFmtId="0" fontId="5" fillId="0" borderId="0" xfId="0" applyNumberFormat="1" applyFont="1" applyBorder="1" applyAlignment="1">
      <alignment horizontal="center"/>
    </xf>
    <xf numFmtId="167" fontId="0" fillId="0" borderId="0" xfId="0" applyNumberForma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14" fontId="5" fillId="0" borderId="0" xfId="0" applyNumberFormat="1" applyFont="1" applyAlignment="1">
      <alignment horizontal="center"/>
    </xf>
    <xf numFmtId="167" fontId="11" fillId="0" borderId="0" xfId="0" applyNumberFormat="1" applyFont="1" applyFill="1" applyBorder="1" applyAlignment="1"/>
    <xf numFmtId="167" fontId="0" fillId="0" borderId="0" xfId="0" applyNumberFormat="1" applyFont="1" applyFill="1" applyBorder="1" applyAlignment="1"/>
    <xf numFmtId="167" fontId="10" fillId="0" borderId="5" xfId="0" applyNumberFormat="1" applyFont="1" applyFill="1" applyBorder="1" applyAlignment="1"/>
    <xf numFmtId="167" fontId="13" fillId="0" borderId="11" xfId="0" applyNumberFormat="1" applyFont="1" applyFill="1" applyBorder="1" applyAlignment="1"/>
    <xf numFmtId="165" fontId="7" fillId="0" borderId="0" xfId="0" applyNumberFormat="1" applyFont="1" applyFill="1" applyBorder="1" applyAlignment="1"/>
    <xf numFmtId="167" fontId="13" fillId="0" borderId="23" xfId="0" applyNumberFormat="1" applyFont="1" applyFill="1" applyBorder="1" applyAlignment="1"/>
    <xf numFmtId="0" fontId="0" fillId="0" borderId="0" xfId="0" applyAlignment="1"/>
    <xf numFmtId="165" fontId="5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167" fontId="10" fillId="0" borderId="0" xfId="0" applyNumberFormat="1" applyFont="1" applyBorder="1" applyAlignment="1">
      <alignment horizontal="right"/>
    </xf>
    <xf numFmtId="164" fontId="5" fillId="0" borderId="26" xfId="0" applyNumberFormat="1" applyFont="1" applyBorder="1" applyAlignment="1">
      <alignment horizontal="center" vertical="center"/>
    </xf>
    <xf numFmtId="166" fontId="5" fillId="0" borderId="26" xfId="0" applyNumberFormat="1" applyFont="1" applyBorder="1"/>
    <xf numFmtId="165" fontId="5" fillId="0" borderId="26" xfId="0" applyNumberFormat="1" applyFont="1" applyBorder="1"/>
    <xf numFmtId="165" fontId="5" fillId="0" borderId="26" xfId="0" applyNumberFormat="1" applyFont="1" applyBorder="1" applyAlignment="1">
      <alignment horizontal="center"/>
    </xf>
    <xf numFmtId="0" fontId="0" fillId="0" borderId="26" xfId="0" applyBorder="1"/>
    <xf numFmtId="167" fontId="5" fillId="0" borderId="26" xfId="0" applyNumberFormat="1" applyFont="1" applyBorder="1" applyAlignment="1">
      <alignment horizontal="center"/>
    </xf>
    <xf numFmtId="167" fontId="10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right"/>
    </xf>
    <xf numFmtId="167" fontId="5" fillId="0" borderId="0" xfId="1" applyNumberFormat="1" applyFont="1"/>
    <xf numFmtId="167" fontId="0" fillId="0" borderId="0" xfId="0" applyNumberFormat="1" applyFill="1"/>
    <xf numFmtId="167" fontId="5" fillId="0" borderId="5" xfId="0" applyNumberFormat="1" applyFont="1" applyBorder="1"/>
    <xf numFmtId="167" fontId="5" fillId="2" borderId="0" xfId="0" applyNumberFormat="1" applyFont="1" applyFill="1"/>
    <xf numFmtId="0" fontId="5" fillId="0" borderId="4" xfId="0" applyFont="1" applyBorder="1" applyAlignment="1"/>
    <xf numFmtId="0" fontId="5" fillId="0" borderId="4" xfId="0" applyFont="1" applyBorder="1"/>
    <xf numFmtId="0" fontId="5" fillId="0" borderId="5" xfId="0" applyFont="1" applyBorder="1"/>
    <xf numFmtId="14" fontId="5" fillId="0" borderId="4" xfId="0" applyNumberFormat="1" applyFont="1" applyBorder="1"/>
    <xf numFmtId="0" fontId="0" fillId="0" borderId="0" xfId="0" applyBorder="1" applyAlignment="1"/>
    <xf numFmtId="167" fontId="5" fillId="2" borderId="5" xfId="0" applyNumberFormat="1" applyFont="1" applyFill="1" applyBorder="1"/>
    <xf numFmtId="167" fontId="5" fillId="2" borderId="17" xfId="0" applyNumberFormat="1" applyFont="1" applyFill="1" applyBorder="1"/>
    <xf numFmtId="165" fontId="5" fillId="2" borderId="4" xfId="0" applyNumberFormat="1" applyFont="1" applyFill="1" applyBorder="1" applyAlignment="1">
      <alignment horizontal="right"/>
    </xf>
    <xf numFmtId="167" fontId="5" fillId="2" borderId="18" xfId="0" applyNumberFormat="1" applyFont="1" applyFill="1" applyBorder="1"/>
    <xf numFmtId="167" fontId="5" fillId="2" borderId="21" xfId="0" applyNumberFormat="1" applyFont="1" applyFill="1" applyBorder="1"/>
    <xf numFmtId="167" fontId="5" fillId="2" borderId="8" xfId="0" applyNumberFormat="1" applyFont="1" applyFill="1" applyBorder="1"/>
    <xf numFmtId="0" fontId="5" fillId="0" borderId="0" xfId="0" applyFont="1" applyBorder="1" applyAlignment="1">
      <alignment horizontal="center"/>
    </xf>
    <xf numFmtId="0" fontId="10" fillId="0" borderId="0" xfId="0" applyFont="1" applyAlignment="1"/>
    <xf numFmtId="167" fontId="1" fillId="0" borderId="0" xfId="0" applyNumberFormat="1" applyFont="1" applyBorder="1" applyAlignment="1"/>
    <xf numFmtId="0" fontId="5" fillId="2" borderId="0" xfId="0" applyFont="1" applyFill="1" applyBorder="1" applyAlignment="1"/>
    <xf numFmtId="0" fontId="5" fillId="0" borderId="0" xfId="0" applyFont="1" applyBorder="1" applyAlignment="1">
      <alignment horizontal="center"/>
    </xf>
    <xf numFmtId="167" fontId="1" fillId="0" borderId="0" xfId="0" applyNumberFormat="1" applyFont="1" applyFill="1"/>
    <xf numFmtId="167" fontId="5" fillId="0" borderId="0" xfId="0" applyNumberFormat="1" applyFont="1" applyBorder="1" applyAlignment="1"/>
    <xf numFmtId="0" fontId="5" fillId="2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167" fontId="1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/>
    <xf numFmtId="167" fontId="5" fillId="0" borderId="0" xfId="0" applyNumberFormat="1" applyFont="1" applyFill="1"/>
    <xf numFmtId="0" fontId="0" fillId="0" borderId="0" xfId="0" applyFill="1"/>
    <xf numFmtId="0" fontId="5" fillId="0" borderId="29" xfId="0" applyFont="1" applyBorder="1"/>
    <xf numFmtId="167" fontId="1" fillId="0" borderId="29" xfId="0" applyNumberFormat="1" applyFont="1" applyBorder="1" applyAlignment="1">
      <alignment horizontal="right"/>
    </xf>
    <xf numFmtId="0" fontId="1" fillId="0" borderId="4" xfId="0" applyFont="1" applyFill="1" applyBorder="1"/>
    <xf numFmtId="167" fontId="1" fillId="0" borderId="5" xfId="0" applyNumberFormat="1" applyFont="1" applyFill="1" applyBorder="1"/>
    <xf numFmtId="0" fontId="1" fillId="0" borderId="4" xfId="0" applyFont="1" applyFill="1" applyBorder="1" applyAlignment="1">
      <alignment horizontal="right"/>
    </xf>
    <xf numFmtId="0" fontId="1" fillId="0" borderId="6" xfId="0" applyFont="1" applyFill="1" applyBorder="1"/>
    <xf numFmtId="167" fontId="5" fillId="0" borderId="22" xfId="0" applyNumberFormat="1" applyFont="1" applyFill="1" applyBorder="1"/>
    <xf numFmtId="167" fontId="8" fillId="0" borderId="5" xfId="0" applyNumberFormat="1" applyFont="1" applyFill="1" applyBorder="1"/>
    <xf numFmtId="167" fontId="8" fillId="0" borderId="17" xfId="0" applyNumberFormat="1" applyFont="1" applyFill="1" applyBorder="1"/>
    <xf numFmtId="167" fontId="8" fillId="0" borderId="18" xfId="0" applyNumberFormat="1" applyFont="1" applyFill="1" applyBorder="1"/>
    <xf numFmtId="167" fontId="8" fillId="0" borderId="8" xfId="0" applyNumberFormat="1" applyFont="1" applyFill="1" applyBorder="1"/>
    <xf numFmtId="167" fontId="8" fillId="0" borderId="21" xfId="0" applyNumberFormat="1" applyFont="1" applyFill="1" applyBorder="1"/>
    <xf numFmtId="167" fontId="5" fillId="0" borderId="11" xfId="0" applyNumberFormat="1" applyFont="1" applyFill="1" applyBorder="1" applyAlignment="1"/>
    <xf numFmtId="167" fontId="10" fillId="0" borderId="8" xfId="0" applyNumberFormat="1" applyFont="1" applyFill="1" applyBorder="1"/>
    <xf numFmtId="167" fontId="10" fillId="0" borderId="17" xfId="0" applyNumberFormat="1" applyFont="1" applyFill="1" applyBorder="1"/>
    <xf numFmtId="167" fontId="10" fillId="0" borderId="5" xfId="0" applyNumberFormat="1" applyFont="1" applyFill="1" applyBorder="1"/>
    <xf numFmtId="167" fontId="13" fillId="0" borderId="8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7" fontId="5" fillId="0" borderId="20" xfId="0" applyNumberFormat="1" applyFont="1" applyBorder="1"/>
    <xf numFmtId="167" fontId="5" fillId="0" borderId="22" xfId="0" applyNumberFormat="1" applyFont="1" applyBorder="1"/>
    <xf numFmtId="0" fontId="0" fillId="2" borderId="0" xfId="0" applyFill="1" applyBorder="1" applyAlignment="1">
      <alignment horizontal="right"/>
    </xf>
    <xf numFmtId="165" fontId="5" fillId="2" borderId="0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right"/>
    </xf>
    <xf numFmtId="0" fontId="5" fillId="2" borderId="0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5" fillId="2" borderId="15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164" fontId="15" fillId="0" borderId="9" xfId="0" applyNumberFormat="1" applyFont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/>
    </xf>
    <xf numFmtId="165" fontId="15" fillId="0" borderId="0" xfId="0" applyNumberFormat="1" applyFont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0" fontId="12" fillId="0" borderId="21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165" fontId="12" fillId="2" borderId="9" xfId="0" applyNumberFormat="1" applyFont="1" applyFill="1" applyBorder="1" applyAlignment="1">
      <alignment horizontal="center"/>
    </xf>
    <xf numFmtId="165" fontId="12" fillId="2" borderId="10" xfId="0" applyNumberFormat="1" applyFont="1" applyFill="1" applyBorder="1" applyAlignment="1">
      <alignment horizontal="center"/>
    </xf>
    <xf numFmtId="165" fontId="12" fillId="2" borderId="1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4" fontId="17" fillId="0" borderId="27" xfId="0" applyNumberFormat="1" applyFont="1" applyFill="1" applyBorder="1" applyAlignment="1">
      <alignment horizontal="center" vertical="center"/>
    </xf>
    <xf numFmtId="14" fontId="17" fillId="0" borderId="28" xfId="0" applyNumberFormat="1" applyFont="1" applyFill="1" applyBorder="1" applyAlignment="1">
      <alignment horizontal="center" vertical="center"/>
    </xf>
    <xf numFmtId="14" fontId="17" fillId="0" borderId="21" xfId="0" applyNumberFormat="1" applyFont="1" applyFill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165" fontId="10" fillId="0" borderId="15" xfId="0" applyNumberFormat="1" applyFont="1" applyFill="1" applyBorder="1" applyAlignment="1">
      <alignment horizontal="right"/>
    </xf>
    <xf numFmtId="165" fontId="10" fillId="0" borderId="16" xfId="0" applyNumberFormat="1" applyFont="1" applyFill="1" applyBorder="1" applyAlignment="1">
      <alignment horizontal="right"/>
    </xf>
    <xf numFmtId="165" fontId="10" fillId="0" borderId="24" xfId="0" applyNumberFormat="1" applyFont="1" applyFill="1" applyBorder="1" applyAlignment="1">
      <alignment horizontal="right"/>
    </xf>
    <xf numFmtId="165" fontId="10" fillId="0" borderId="20" xfId="0" applyNumberFormat="1" applyFont="1" applyFill="1" applyBorder="1" applyAlignment="1">
      <alignment horizontal="right"/>
    </xf>
    <xf numFmtId="165" fontId="10" fillId="0" borderId="25" xfId="0" applyNumberFormat="1" applyFont="1" applyFill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165" fontId="10" fillId="0" borderId="9" xfId="0" applyNumberFormat="1" applyFont="1" applyFill="1" applyBorder="1" applyAlignment="1">
      <alignment horizontal="right"/>
    </xf>
    <xf numFmtId="165" fontId="10" fillId="0" borderId="10" xfId="0" applyNumberFormat="1" applyFont="1" applyFill="1" applyBorder="1" applyAlignment="1">
      <alignment horizontal="right"/>
    </xf>
    <xf numFmtId="165" fontId="10" fillId="0" borderId="6" xfId="0" applyNumberFormat="1" applyFont="1" applyFill="1" applyBorder="1" applyAlignment="1">
      <alignment horizontal="right"/>
    </xf>
    <xf numFmtId="165" fontId="10" fillId="0" borderId="7" xfId="0" applyNumberFormat="1" applyFont="1" applyFill="1" applyBorder="1" applyAlignment="1">
      <alignment horizontal="right"/>
    </xf>
    <xf numFmtId="0" fontId="16" fillId="0" borderId="1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5" fillId="2" borderId="4" xfId="0" applyNumberFormat="1" applyFont="1" applyFill="1" applyBorder="1" applyAlignment="1">
      <alignment horizontal="right"/>
    </xf>
    <xf numFmtId="0" fontId="5" fillId="2" borderId="0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165" fontId="15" fillId="2" borderId="9" xfId="0" applyNumberFormat="1" applyFont="1" applyFill="1" applyBorder="1" applyAlignment="1">
      <alignment horizontal="center"/>
    </xf>
    <xf numFmtId="165" fontId="15" fillId="2" borderId="10" xfId="0" applyNumberFormat="1" applyFont="1" applyFill="1" applyBorder="1" applyAlignment="1">
      <alignment horizontal="center"/>
    </xf>
    <xf numFmtId="165" fontId="15" fillId="2" borderId="1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5" fillId="2" borderId="15" xfId="0" applyNumberFormat="1" applyFont="1" applyFill="1" applyBorder="1" applyAlignment="1">
      <alignment horizontal="right" vertical="center"/>
    </xf>
    <xf numFmtId="0" fontId="5" fillId="2" borderId="16" xfId="0" applyNumberFormat="1" applyFont="1" applyFill="1" applyBorder="1" applyAlignment="1">
      <alignment horizontal="right" vertical="center"/>
    </xf>
    <xf numFmtId="0" fontId="5" fillId="2" borderId="4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Border="1" applyAlignment="1">
      <alignment horizontal="left"/>
    </xf>
    <xf numFmtId="165" fontId="9" fillId="0" borderId="0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topLeftCell="A4" workbookViewId="0">
      <selection activeCell="P26" sqref="P26"/>
    </sheetView>
  </sheetViews>
  <sheetFormatPr defaultRowHeight="15" x14ac:dyDescent="0.25"/>
  <cols>
    <col min="1" max="1" width="9.42578125" customWidth="1"/>
    <col min="2" max="2" width="9.7109375" customWidth="1"/>
    <col min="3" max="3" width="32.28515625" customWidth="1"/>
    <col min="4" max="4" width="9.42578125" customWidth="1"/>
    <col min="5" max="5" width="10.7109375" customWidth="1"/>
    <col min="6" max="6" width="8" customWidth="1"/>
    <col min="7" max="7" width="10.140625" customWidth="1"/>
    <col min="8" max="8" width="7.42578125" customWidth="1"/>
    <col min="10" max="10" width="11.140625" customWidth="1"/>
    <col min="11" max="11" width="11.5703125" customWidth="1"/>
    <col min="12" max="12" width="10.85546875" customWidth="1"/>
    <col min="16" max="16" width="11.7109375" customWidth="1"/>
  </cols>
  <sheetData>
    <row r="1" spans="1:17" ht="15.75" thickBot="1" x14ac:dyDescent="0.3">
      <c r="A1" s="143" t="s">
        <v>8</v>
      </c>
      <c r="B1" s="144"/>
      <c r="C1" s="144"/>
      <c r="D1" s="144"/>
      <c r="E1" s="144"/>
      <c r="F1" s="144"/>
      <c r="G1" s="145" t="s">
        <v>14</v>
      </c>
      <c r="H1" s="145"/>
      <c r="I1" s="145"/>
      <c r="J1" s="145"/>
      <c r="K1" s="145"/>
      <c r="L1" s="145"/>
      <c r="M1" s="145"/>
    </row>
    <row r="2" spans="1:17" ht="15" customHeight="1" x14ac:dyDescent="0.25">
      <c r="A2" s="1" t="s">
        <v>2</v>
      </c>
      <c r="B2" s="2" t="s">
        <v>3</v>
      </c>
      <c r="C2" s="3"/>
      <c r="D2" s="32" t="s">
        <v>5</v>
      </c>
      <c r="E2" s="33" t="s">
        <v>11</v>
      </c>
      <c r="F2" s="4" t="s">
        <v>9</v>
      </c>
      <c r="L2" s="108" t="s">
        <v>72</v>
      </c>
      <c r="M2" s="109">
        <v>584.36</v>
      </c>
    </row>
    <row r="3" spans="1:17" x14ac:dyDescent="0.25">
      <c r="A3" s="22"/>
      <c r="B3" s="17"/>
      <c r="C3" s="7" t="s">
        <v>36</v>
      </c>
      <c r="D3" s="14"/>
      <c r="E3" s="14">
        <v>1060.3800000000001</v>
      </c>
      <c r="F3" s="14"/>
      <c r="G3" s="6">
        <v>45505</v>
      </c>
      <c r="H3" s="98" t="s">
        <v>21</v>
      </c>
      <c r="I3" s="139" t="s">
        <v>68</v>
      </c>
      <c r="J3" s="139"/>
      <c r="K3" s="139"/>
      <c r="L3" s="10">
        <v>35</v>
      </c>
      <c r="M3" s="92">
        <v>549.36</v>
      </c>
      <c r="O3" s="37"/>
    </row>
    <row r="4" spans="1:17" x14ac:dyDescent="0.25">
      <c r="A4" s="22"/>
      <c r="B4" s="86"/>
      <c r="C4" s="38" t="s">
        <v>32</v>
      </c>
      <c r="D4" s="14">
        <v>80.59</v>
      </c>
      <c r="E4" s="14"/>
      <c r="F4" s="14"/>
      <c r="G4" s="29">
        <v>45573</v>
      </c>
      <c r="H4" s="35" t="s">
        <v>21</v>
      </c>
      <c r="I4" s="149" t="s">
        <v>66</v>
      </c>
      <c r="J4" s="149"/>
      <c r="K4" s="149"/>
      <c r="L4" s="12">
        <v>28.8</v>
      </c>
      <c r="M4" s="10">
        <v>520.55999999999995</v>
      </c>
      <c r="O4" s="37"/>
    </row>
    <row r="5" spans="1:17" x14ac:dyDescent="0.25">
      <c r="A5" s="29"/>
      <c r="B5" s="86"/>
      <c r="C5" s="7" t="s">
        <v>4</v>
      </c>
      <c r="D5" s="14">
        <v>979.79</v>
      </c>
      <c r="E5" s="12"/>
      <c r="F5" s="14"/>
      <c r="G5" s="29">
        <v>45575</v>
      </c>
      <c r="H5" s="96" t="s">
        <v>21</v>
      </c>
      <c r="I5" s="148" t="s">
        <v>65</v>
      </c>
      <c r="J5" s="148"/>
      <c r="K5" s="148"/>
      <c r="L5" s="12">
        <v>58.8</v>
      </c>
      <c r="M5" s="10">
        <v>461.76</v>
      </c>
    </row>
    <row r="6" spans="1:17" x14ac:dyDescent="0.25">
      <c r="A6" s="29">
        <v>45390</v>
      </c>
      <c r="B6" s="43">
        <v>476</v>
      </c>
      <c r="C6" s="23" t="s">
        <v>76</v>
      </c>
      <c r="D6" s="103"/>
      <c r="E6" s="103">
        <v>150</v>
      </c>
      <c r="F6" s="88"/>
      <c r="G6" s="6">
        <v>45635</v>
      </c>
      <c r="H6" s="96" t="s">
        <v>21</v>
      </c>
      <c r="I6" s="140" t="s">
        <v>64</v>
      </c>
      <c r="J6" s="140"/>
      <c r="K6" s="140"/>
      <c r="L6" s="12">
        <v>195.84</v>
      </c>
      <c r="M6" s="10">
        <v>265.92</v>
      </c>
    </row>
    <row r="7" spans="1:17" x14ac:dyDescent="0.25">
      <c r="A7" s="29">
        <v>45404</v>
      </c>
      <c r="B7" s="100" t="s">
        <v>21</v>
      </c>
      <c r="C7" s="22" t="s">
        <v>17</v>
      </c>
      <c r="D7" s="44"/>
      <c r="E7" s="12">
        <v>33</v>
      </c>
      <c r="F7" s="92"/>
    </row>
    <row r="8" spans="1:17" ht="15.75" thickBot="1" x14ac:dyDescent="0.3">
      <c r="A8" s="29">
        <v>45405</v>
      </c>
      <c r="B8" s="99">
        <v>477</v>
      </c>
      <c r="C8" s="89" t="s">
        <v>16</v>
      </c>
      <c r="D8" s="104"/>
      <c r="E8" s="103">
        <v>96.2</v>
      </c>
      <c r="F8" s="8"/>
    </row>
    <row r="9" spans="1:17" x14ac:dyDescent="0.25">
      <c r="A9" s="29">
        <v>45405</v>
      </c>
      <c r="B9" s="8"/>
      <c r="C9" s="22" t="s">
        <v>53</v>
      </c>
      <c r="D9" s="9">
        <v>2500</v>
      </c>
      <c r="E9" s="19"/>
      <c r="F9" s="88"/>
      <c r="G9" s="154" t="s">
        <v>10</v>
      </c>
      <c r="H9" s="155"/>
      <c r="I9" s="155"/>
      <c r="J9" s="155"/>
      <c r="K9" s="155"/>
      <c r="L9" s="155"/>
      <c r="M9" s="156"/>
    </row>
    <row r="10" spans="1:17" x14ac:dyDescent="0.25">
      <c r="A10" s="29">
        <v>45420</v>
      </c>
      <c r="B10" s="8"/>
      <c r="C10" s="44" t="s">
        <v>54</v>
      </c>
      <c r="D10" s="12">
        <v>486.93</v>
      </c>
      <c r="E10" s="19"/>
      <c r="F10" s="14"/>
      <c r="G10" s="76"/>
      <c r="H10" s="100" t="s">
        <v>3</v>
      </c>
      <c r="I10" s="22"/>
      <c r="J10" s="22"/>
      <c r="K10" s="22"/>
      <c r="L10" s="22" t="s">
        <v>0</v>
      </c>
      <c r="M10" s="77" t="s">
        <v>1</v>
      </c>
    </row>
    <row r="11" spans="1:17" x14ac:dyDescent="0.25">
      <c r="A11" s="29">
        <v>45434</v>
      </c>
      <c r="B11" s="100" t="s">
        <v>21</v>
      </c>
      <c r="C11" s="38" t="s">
        <v>17</v>
      </c>
      <c r="D11" s="9"/>
      <c r="E11" s="12">
        <v>33</v>
      </c>
      <c r="F11" s="14"/>
      <c r="G11" s="78">
        <v>45408</v>
      </c>
      <c r="H11" s="100">
        <v>123</v>
      </c>
      <c r="I11" s="148" t="s">
        <v>38</v>
      </c>
      <c r="J11" s="148"/>
      <c r="K11" s="148"/>
      <c r="L11" s="14"/>
      <c r="M11" s="73">
        <v>2652.56</v>
      </c>
    </row>
    <row r="12" spans="1:17" x14ac:dyDescent="0.25">
      <c r="A12" s="29">
        <v>45435</v>
      </c>
      <c r="B12" s="99">
        <v>475</v>
      </c>
      <c r="C12" s="93" t="s">
        <v>37</v>
      </c>
      <c r="D12" s="103"/>
      <c r="E12" s="103">
        <v>12.5</v>
      </c>
      <c r="F12" s="14"/>
      <c r="G12" s="78">
        <v>45440</v>
      </c>
      <c r="H12" s="22"/>
      <c r="I12" s="148" t="s">
        <v>55</v>
      </c>
      <c r="J12" s="148"/>
      <c r="K12" s="148"/>
      <c r="L12" s="14">
        <v>64</v>
      </c>
      <c r="M12" s="73"/>
      <c r="N12" s="37"/>
    </row>
    <row r="13" spans="1:17" x14ac:dyDescent="0.25">
      <c r="A13" s="29">
        <v>45450</v>
      </c>
      <c r="B13" s="100">
        <v>501</v>
      </c>
      <c r="C13" s="38" t="s">
        <v>19</v>
      </c>
      <c r="D13" s="9"/>
      <c r="E13" s="12">
        <v>732.55</v>
      </c>
      <c r="F13" s="14"/>
      <c r="G13" s="78">
        <v>45516</v>
      </c>
      <c r="H13" s="22"/>
      <c r="I13" s="148" t="s">
        <v>60</v>
      </c>
      <c r="J13" s="148"/>
      <c r="K13" s="148"/>
      <c r="L13" s="14">
        <v>64</v>
      </c>
      <c r="M13" s="77"/>
    </row>
    <row r="14" spans="1:17" x14ac:dyDescent="0.25">
      <c r="A14" s="29">
        <v>41804</v>
      </c>
      <c r="B14" s="17"/>
      <c r="C14" s="38" t="s">
        <v>56</v>
      </c>
      <c r="D14" s="9">
        <v>75</v>
      </c>
      <c r="E14" s="12"/>
      <c r="F14" s="14"/>
      <c r="G14" s="78">
        <v>45540</v>
      </c>
      <c r="H14" s="22"/>
      <c r="I14" s="148" t="s">
        <v>58</v>
      </c>
      <c r="J14" s="148"/>
      <c r="K14" s="148"/>
      <c r="L14" s="14">
        <v>280</v>
      </c>
      <c r="M14" s="77"/>
    </row>
    <row r="15" spans="1:17" x14ac:dyDescent="0.25">
      <c r="A15" s="29">
        <v>45460</v>
      </c>
      <c r="B15" s="17">
        <v>478</v>
      </c>
      <c r="C15" s="38" t="s">
        <v>57</v>
      </c>
      <c r="D15" s="9"/>
      <c r="E15" s="12">
        <v>46.5</v>
      </c>
      <c r="F15" s="12"/>
      <c r="G15" s="78">
        <v>45623</v>
      </c>
      <c r="H15" s="22"/>
      <c r="I15" s="148" t="s">
        <v>69</v>
      </c>
      <c r="J15" s="148"/>
      <c r="K15" s="148"/>
      <c r="L15" s="14">
        <v>442.09</v>
      </c>
      <c r="M15" s="77"/>
    </row>
    <row r="16" spans="1:17" x14ac:dyDescent="0.25">
      <c r="A16" s="29">
        <v>45467</v>
      </c>
      <c r="B16" s="17" t="s">
        <v>21</v>
      </c>
      <c r="C16" s="38" t="s">
        <v>17</v>
      </c>
      <c r="D16" s="9"/>
      <c r="E16" s="12">
        <v>33</v>
      </c>
      <c r="F16" s="12"/>
      <c r="G16" s="78">
        <v>45701</v>
      </c>
      <c r="H16" s="100">
        <v>124</v>
      </c>
      <c r="I16" s="148" t="s">
        <v>59</v>
      </c>
      <c r="J16" s="148"/>
      <c r="K16" s="148"/>
      <c r="L16" s="22"/>
      <c r="M16" s="73">
        <v>5</v>
      </c>
      <c r="Q16" s="37"/>
    </row>
    <row r="17" spans="1:19" ht="15.75" thickBot="1" x14ac:dyDescent="0.3">
      <c r="A17" s="29">
        <v>45495</v>
      </c>
      <c r="B17" s="17" t="s">
        <v>21</v>
      </c>
      <c r="C17" s="38" t="s">
        <v>17</v>
      </c>
      <c r="D17" s="9"/>
      <c r="E17" s="12">
        <v>33</v>
      </c>
      <c r="F17" s="12"/>
      <c r="G17" s="125"/>
      <c r="H17" s="126"/>
      <c r="I17" s="126"/>
      <c r="J17" s="126"/>
      <c r="K17" s="126"/>
      <c r="L17" s="127">
        <f>SUM(L11:L15)</f>
        <v>850.08999999999992</v>
      </c>
      <c r="M17" s="128">
        <f>SUM(M11:M16)</f>
        <v>2657.56</v>
      </c>
      <c r="P17" s="37"/>
    </row>
    <row r="18" spans="1:19" ht="15.75" thickBot="1" x14ac:dyDescent="0.3">
      <c r="A18" s="29">
        <v>45505</v>
      </c>
      <c r="B18" s="17" t="s">
        <v>21</v>
      </c>
      <c r="C18" s="38" t="s">
        <v>67</v>
      </c>
      <c r="D18" s="9"/>
      <c r="E18" s="12">
        <v>35</v>
      </c>
      <c r="F18" s="12"/>
    </row>
    <row r="19" spans="1:19" ht="15.75" thickBot="1" x14ac:dyDescent="0.3">
      <c r="A19" s="29">
        <v>45526</v>
      </c>
      <c r="B19" s="43" t="s">
        <v>21</v>
      </c>
      <c r="C19" s="94" t="s">
        <v>17</v>
      </c>
      <c r="D19" s="9"/>
      <c r="E19" s="12">
        <v>33</v>
      </c>
      <c r="F19" s="12"/>
      <c r="G19" s="150" t="s">
        <v>10</v>
      </c>
      <c r="H19" s="151"/>
      <c r="I19" s="151"/>
      <c r="J19" s="152"/>
    </row>
    <row r="20" spans="1:19" x14ac:dyDescent="0.25">
      <c r="A20" s="29">
        <v>45558</v>
      </c>
      <c r="B20" s="17" t="s">
        <v>21</v>
      </c>
      <c r="C20" s="40" t="s">
        <v>31</v>
      </c>
      <c r="D20" s="9"/>
      <c r="E20" s="12">
        <v>33</v>
      </c>
      <c r="F20" s="12"/>
      <c r="G20" s="137" t="s">
        <v>40</v>
      </c>
      <c r="H20" s="138"/>
      <c r="I20" s="138"/>
      <c r="J20" s="80">
        <v>4852.6400000000003</v>
      </c>
      <c r="K20" s="52"/>
      <c r="L20" s="146" t="s">
        <v>7</v>
      </c>
      <c r="M20" s="147"/>
    </row>
    <row r="21" spans="1:19" x14ac:dyDescent="0.25">
      <c r="A21" s="6">
        <v>45560</v>
      </c>
      <c r="B21" s="41" t="s">
        <v>21</v>
      </c>
      <c r="C21" s="22" t="s">
        <v>18</v>
      </c>
      <c r="D21" s="91"/>
      <c r="E21" s="12">
        <v>14.08</v>
      </c>
      <c r="F21" s="12"/>
      <c r="G21" s="135" t="s">
        <v>41</v>
      </c>
      <c r="H21" s="136"/>
      <c r="I21" s="136"/>
      <c r="J21" s="81">
        <f>L17</f>
        <v>850.08999999999992</v>
      </c>
      <c r="L21" s="110" t="s">
        <v>39</v>
      </c>
      <c r="M21" s="111">
        <v>158.54</v>
      </c>
      <c r="N21" s="9"/>
    </row>
    <row r="22" spans="1:19" x14ac:dyDescent="0.25">
      <c r="A22" s="6">
        <v>45566</v>
      </c>
      <c r="B22" s="41">
        <v>481</v>
      </c>
      <c r="C22" s="38" t="s">
        <v>29</v>
      </c>
      <c r="D22" s="91"/>
      <c r="E22" s="12">
        <v>311.10000000000002</v>
      </c>
      <c r="F22" s="12"/>
      <c r="G22" s="82"/>
      <c r="H22" s="129"/>
      <c r="I22" s="130"/>
      <c r="J22" s="80">
        <f>J20+J21</f>
        <v>5702.7300000000005</v>
      </c>
      <c r="L22" s="112" t="s">
        <v>15</v>
      </c>
      <c r="M22" s="111">
        <v>1.66</v>
      </c>
      <c r="N22" s="9"/>
    </row>
    <row r="23" spans="1:19" ht="16.5" thickBot="1" x14ac:dyDescent="0.3">
      <c r="A23" s="29">
        <v>45573</v>
      </c>
      <c r="B23" s="35" t="s">
        <v>21</v>
      </c>
      <c r="C23" s="94" t="s">
        <v>24</v>
      </c>
      <c r="D23" s="9"/>
      <c r="E23" s="12">
        <v>28.8</v>
      </c>
      <c r="F23" s="12"/>
      <c r="G23" s="135" t="s">
        <v>42</v>
      </c>
      <c r="H23" s="136"/>
      <c r="I23" s="136"/>
      <c r="J23" s="83">
        <f>M17</f>
        <v>2657.56</v>
      </c>
      <c r="L23" s="113" t="s">
        <v>77</v>
      </c>
      <c r="M23" s="114">
        <f>M21+M22</f>
        <v>160.19999999999999</v>
      </c>
      <c r="N23" s="18"/>
      <c r="O23" s="18"/>
      <c r="P23" s="18"/>
    </row>
    <row r="24" spans="1:19" ht="16.5" thickTop="1" thickBot="1" x14ac:dyDescent="0.3">
      <c r="A24" s="29">
        <v>45574</v>
      </c>
      <c r="B24" s="95">
        <v>482</v>
      </c>
      <c r="C24" s="94" t="s">
        <v>16</v>
      </c>
      <c r="D24" s="9"/>
      <c r="E24" s="12">
        <v>77.599999999999994</v>
      </c>
      <c r="F24" s="12"/>
      <c r="G24" s="135" t="s">
        <v>43</v>
      </c>
      <c r="H24" s="136"/>
      <c r="I24" s="136"/>
      <c r="J24" s="10">
        <f>J22-J23</f>
        <v>3045.1700000000005</v>
      </c>
      <c r="L24" s="107"/>
      <c r="M24" s="107"/>
      <c r="N24" s="13"/>
      <c r="O24" s="19"/>
      <c r="P24" s="19"/>
    </row>
    <row r="25" spans="1:19" x14ac:dyDescent="0.25">
      <c r="A25" s="29">
        <v>45575</v>
      </c>
      <c r="B25" s="17" t="s">
        <v>21</v>
      </c>
      <c r="C25" s="22" t="s">
        <v>24</v>
      </c>
      <c r="D25" s="9"/>
      <c r="E25" s="12">
        <v>58.8</v>
      </c>
      <c r="F25" s="39"/>
      <c r="G25" s="131"/>
      <c r="H25" s="132"/>
      <c r="I25" s="132"/>
      <c r="J25" s="84"/>
      <c r="N25" s="5"/>
    </row>
    <row r="26" spans="1:19" ht="15.75" thickBot="1" x14ac:dyDescent="0.3">
      <c r="A26" s="29">
        <v>45587</v>
      </c>
      <c r="B26" s="17" t="s">
        <v>21</v>
      </c>
      <c r="C26" s="22" t="s">
        <v>31</v>
      </c>
      <c r="D26" s="42"/>
      <c r="E26" s="12">
        <v>33</v>
      </c>
      <c r="F26" s="14">
        <v>9.8000000000000007</v>
      </c>
      <c r="G26" s="141" t="s">
        <v>44</v>
      </c>
      <c r="H26" s="142"/>
      <c r="I26" s="142"/>
      <c r="J26" s="85">
        <f>J24</f>
        <v>3045.1700000000005</v>
      </c>
      <c r="N26" s="5"/>
    </row>
    <row r="27" spans="1:19" x14ac:dyDescent="0.25">
      <c r="A27" s="29">
        <v>45590</v>
      </c>
      <c r="B27" s="17" t="s">
        <v>21</v>
      </c>
      <c r="C27" s="22" t="s">
        <v>18</v>
      </c>
      <c r="D27" s="12"/>
      <c r="E27" s="12">
        <v>14.08</v>
      </c>
      <c r="F27" s="30"/>
      <c r="L27" s="37"/>
      <c r="N27" s="5"/>
    </row>
    <row r="28" spans="1:19" ht="15.75" thickBot="1" x14ac:dyDescent="0.3">
      <c r="A28" s="29">
        <v>45618</v>
      </c>
      <c r="B28" s="68" t="s">
        <v>21</v>
      </c>
      <c r="C28" s="44" t="s">
        <v>31</v>
      </c>
      <c r="D28" s="12"/>
      <c r="E28" s="12">
        <v>20.18</v>
      </c>
      <c r="N28" s="5"/>
    </row>
    <row r="29" spans="1:19" ht="15.75" thickBot="1" x14ac:dyDescent="0.3">
      <c r="A29" s="6">
        <v>45618</v>
      </c>
      <c r="B29" s="97" t="s">
        <v>21</v>
      </c>
      <c r="C29" s="5" t="s">
        <v>61</v>
      </c>
      <c r="D29" s="105"/>
      <c r="E29" s="106">
        <v>36</v>
      </c>
      <c r="F29" s="30"/>
      <c r="G29" s="179" t="s">
        <v>8</v>
      </c>
      <c r="H29" s="180"/>
      <c r="I29" s="180"/>
      <c r="J29" s="181"/>
      <c r="K29" s="75"/>
      <c r="L29" s="10"/>
      <c r="M29" s="10"/>
      <c r="N29" s="5"/>
    </row>
    <row r="30" spans="1:19" x14ac:dyDescent="0.25">
      <c r="A30" s="29">
        <v>45621</v>
      </c>
      <c r="B30" s="43" t="s">
        <v>21</v>
      </c>
      <c r="C30" s="22" t="s">
        <v>18</v>
      </c>
      <c r="D30" s="12"/>
      <c r="E30" s="12">
        <v>14.08</v>
      </c>
      <c r="F30" s="5"/>
      <c r="G30" s="186" t="s">
        <v>45</v>
      </c>
      <c r="H30" s="187"/>
      <c r="I30" s="187"/>
      <c r="J30" s="115">
        <v>2539.38</v>
      </c>
      <c r="K30" s="75"/>
      <c r="N30" s="5"/>
      <c r="Q30" s="183"/>
      <c r="R30" s="183"/>
      <c r="S30" s="183"/>
    </row>
    <row r="31" spans="1:19" x14ac:dyDescent="0.25">
      <c r="A31" s="6">
        <v>45624</v>
      </c>
      <c r="B31" s="97">
        <v>484</v>
      </c>
      <c r="C31" s="5" t="s">
        <v>62</v>
      </c>
      <c r="D31" s="105"/>
      <c r="E31" s="105">
        <v>442.09</v>
      </c>
      <c r="F31" s="14"/>
      <c r="G31" s="188" t="s">
        <v>41</v>
      </c>
      <c r="H31" s="189"/>
      <c r="I31" s="189"/>
      <c r="J31" s="116">
        <f>D44</f>
        <v>4122.3099999999995</v>
      </c>
      <c r="K31" s="75"/>
      <c r="L31" s="37"/>
      <c r="N31" s="5"/>
      <c r="O31" s="20"/>
      <c r="Q31" s="183"/>
      <c r="R31" s="183"/>
      <c r="S31" s="183"/>
    </row>
    <row r="32" spans="1:19" x14ac:dyDescent="0.25">
      <c r="A32" s="6">
        <v>45635</v>
      </c>
      <c r="B32" s="68" t="s">
        <v>21</v>
      </c>
      <c r="C32" s="44" t="s">
        <v>24</v>
      </c>
      <c r="D32" s="107"/>
      <c r="E32" s="12">
        <v>195.84</v>
      </c>
      <c r="G32" s="133" t="s">
        <v>6</v>
      </c>
      <c r="H32" s="134"/>
      <c r="I32" s="129"/>
      <c r="J32" s="115">
        <f>J30+J31</f>
        <v>6661.69</v>
      </c>
      <c r="L32" s="37"/>
      <c r="N32" s="24"/>
      <c r="O32" s="22"/>
      <c r="Q32" s="183"/>
      <c r="R32" s="183"/>
      <c r="S32" s="183"/>
    </row>
    <row r="33" spans="1:17" ht="15.75" thickBot="1" x14ac:dyDescent="0.3">
      <c r="A33" s="29">
        <v>45649</v>
      </c>
      <c r="B33" s="67" t="s">
        <v>21</v>
      </c>
      <c r="C33" s="5" t="s">
        <v>31</v>
      </c>
      <c r="D33" s="12"/>
      <c r="E33" s="12">
        <v>20.18</v>
      </c>
      <c r="F33" s="14">
        <v>32.64</v>
      </c>
      <c r="G33" s="188" t="s">
        <v>42</v>
      </c>
      <c r="H33" s="189"/>
      <c r="I33" s="189"/>
      <c r="J33" s="117">
        <f>E44</f>
        <v>4067.8399999999992</v>
      </c>
      <c r="L33" s="37"/>
      <c r="N33" s="23"/>
      <c r="O33" s="5"/>
    </row>
    <row r="34" spans="1:17" ht="16.5" thickTop="1" thickBot="1" x14ac:dyDescent="0.3">
      <c r="A34" s="29">
        <v>45653</v>
      </c>
      <c r="B34" s="90" t="s">
        <v>21</v>
      </c>
      <c r="C34" s="22" t="s">
        <v>18</v>
      </c>
      <c r="D34" s="12"/>
      <c r="E34" s="12">
        <v>14.08</v>
      </c>
      <c r="F34" s="14"/>
      <c r="G34" s="135" t="s">
        <v>46</v>
      </c>
      <c r="H34" s="136"/>
      <c r="I34" s="136"/>
      <c r="J34" s="118">
        <f>J32-J33</f>
        <v>2593.8500000000004</v>
      </c>
      <c r="K34" s="37"/>
      <c r="L34" s="37"/>
      <c r="M34" s="31"/>
      <c r="N34" s="14"/>
      <c r="O34" s="10"/>
      <c r="P34" s="10"/>
    </row>
    <row r="35" spans="1:17" x14ac:dyDescent="0.25">
      <c r="A35" s="6">
        <v>45679</v>
      </c>
      <c r="B35" s="96" t="s">
        <v>21</v>
      </c>
      <c r="C35" s="22" t="s">
        <v>31</v>
      </c>
      <c r="D35" s="12"/>
      <c r="E35" s="12">
        <v>20.18</v>
      </c>
      <c r="F35" s="14"/>
      <c r="G35" s="188" t="s">
        <v>71</v>
      </c>
      <c r="H35" s="189"/>
      <c r="I35" s="189"/>
      <c r="J35" s="119">
        <f>E50</f>
        <v>97.9</v>
      </c>
      <c r="K35" s="37"/>
      <c r="L35" s="8"/>
      <c r="M35" s="8"/>
      <c r="N35" s="5"/>
      <c r="O35" s="5"/>
      <c r="P35" s="10"/>
    </row>
    <row r="36" spans="1:17" ht="15.75" thickBot="1" x14ac:dyDescent="0.3">
      <c r="A36" s="29">
        <v>45684</v>
      </c>
      <c r="B36" s="43" t="s">
        <v>21</v>
      </c>
      <c r="C36" s="44" t="s">
        <v>18</v>
      </c>
      <c r="D36" s="105"/>
      <c r="E36" s="106">
        <v>14.08</v>
      </c>
      <c r="F36" s="14"/>
      <c r="G36" s="175" t="s">
        <v>52</v>
      </c>
      <c r="H36" s="176"/>
      <c r="I36" s="176"/>
      <c r="J36" s="115">
        <f>J34-J35</f>
        <v>2495.9500000000003</v>
      </c>
      <c r="K36" s="37"/>
      <c r="L36" s="30"/>
      <c r="M36" s="8"/>
      <c r="N36" s="5"/>
      <c r="O36" s="5"/>
      <c r="P36" s="10"/>
    </row>
    <row r="37" spans="1:17" ht="15.75" thickBot="1" x14ac:dyDescent="0.3">
      <c r="A37" s="29">
        <v>45702</v>
      </c>
      <c r="B37" s="90">
        <v>486</v>
      </c>
      <c r="C37" s="22" t="s">
        <v>63</v>
      </c>
      <c r="D37" s="12"/>
      <c r="E37" s="12">
        <v>12.5</v>
      </c>
      <c r="G37" s="177" t="s">
        <v>12</v>
      </c>
      <c r="H37" s="178"/>
      <c r="I37" s="178"/>
      <c r="J37" s="120">
        <f>M6</f>
        <v>265.92</v>
      </c>
      <c r="L37" s="50"/>
      <c r="M37" s="30"/>
      <c r="N37" s="16"/>
      <c r="O37" s="5"/>
      <c r="P37" s="10"/>
    </row>
    <row r="38" spans="1:17" ht="15.75" thickBot="1" x14ac:dyDescent="0.3">
      <c r="A38" s="6">
        <v>45702</v>
      </c>
      <c r="B38" s="43" t="s">
        <v>21</v>
      </c>
      <c r="C38" s="44" t="s">
        <v>31</v>
      </c>
      <c r="D38" s="106"/>
      <c r="E38" s="106">
        <v>20.18</v>
      </c>
      <c r="F38" s="14"/>
      <c r="M38" s="16"/>
      <c r="N38" s="16"/>
      <c r="O38" s="5"/>
      <c r="P38" s="10"/>
    </row>
    <row r="39" spans="1:17" ht="15.75" x14ac:dyDescent="0.25">
      <c r="A39" s="6">
        <v>45713</v>
      </c>
      <c r="B39" s="43" t="s">
        <v>21</v>
      </c>
      <c r="C39" s="44" t="s">
        <v>18</v>
      </c>
      <c r="D39" s="106"/>
      <c r="E39" s="106">
        <v>14.08</v>
      </c>
      <c r="F39" s="14"/>
      <c r="G39" s="172" t="s">
        <v>13</v>
      </c>
      <c r="H39" s="173"/>
      <c r="I39" s="173"/>
      <c r="J39" s="173"/>
      <c r="K39" s="174"/>
      <c r="M39" s="16"/>
      <c r="N39" s="16"/>
      <c r="O39" s="5"/>
      <c r="P39" s="10"/>
    </row>
    <row r="40" spans="1:17" ht="15.75" thickBot="1" x14ac:dyDescent="0.3">
      <c r="A40" s="70">
        <v>45737</v>
      </c>
      <c r="B40" s="98">
        <v>479</v>
      </c>
      <c r="C40" s="44" t="s">
        <v>29</v>
      </c>
      <c r="D40" s="5"/>
      <c r="E40" s="10">
        <v>341.52</v>
      </c>
      <c r="G40" s="163" t="s">
        <v>47</v>
      </c>
      <c r="H40" s="164"/>
      <c r="I40" s="164"/>
      <c r="J40" s="165"/>
      <c r="K40" s="51">
        <f>J20+J30+M21</f>
        <v>7550.56</v>
      </c>
      <c r="L40" s="37"/>
      <c r="M40" s="153"/>
      <c r="N40" s="153"/>
      <c r="O40" s="153"/>
      <c r="P40" s="37"/>
    </row>
    <row r="41" spans="1:17" x14ac:dyDescent="0.25">
      <c r="A41" s="6">
        <v>45740</v>
      </c>
      <c r="B41" s="43" t="s">
        <v>21</v>
      </c>
      <c r="C41" s="44" t="s">
        <v>31</v>
      </c>
      <c r="E41" s="10">
        <v>20.18</v>
      </c>
      <c r="F41" s="14"/>
      <c r="G41" s="166" t="s">
        <v>48</v>
      </c>
      <c r="H41" s="167"/>
      <c r="I41" s="167"/>
      <c r="J41" s="167"/>
      <c r="K41" s="48">
        <f>J31</f>
        <v>4122.3099999999995</v>
      </c>
      <c r="M41" s="183"/>
      <c r="N41" s="183"/>
      <c r="O41" s="183"/>
      <c r="P41" s="31"/>
    </row>
    <row r="42" spans="1:17" x14ac:dyDescent="0.25">
      <c r="A42" s="6">
        <v>45741</v>
      </c>
      <c r="B42" s="43" t="s">
        <v>21</v>
      </c>
      <c r="C42" s="44" t="s">
        <v>18</v>
      </c>
      <c r="D42" s="5"/>
      <c r="E42" s="71">
        <v>14.08</v>
      </c>
      <c r="F42" s="10"/>
      <c r="G42" s="157" t="s">
        <v>49</v>
      </c>
      <c r="H42" s="158"/>
      <c r="I42" s="158"/>
      <c r="J42" s="158"/>
      <c r="K42" s="48">
        <f>L17</f>
        <v>850.08999999999992</v>
      </c>
      <c r="L42" s="72"/>
      <c r="M42" s="183"/>
      <c r="N42" s="183"/>
      <c r="O42" s="183"/>
      <c r="P42" s="10"/>
    </row>
    <row r="43" spans="1:17" ht="15.75" thickBot="1" x14ac:dyDescent="0.3">
      <c r="F43" s="10"/>
      <c r="G43" s="159" t="s">
        <v>50</v>
      </c>
      <c r="H43" s="160"/>
      <c r="I43" s="160"/>
      <c r="J43" s="160"/>
      <c r="K43" s="121">
        <f>M22</f>
        <v>1.66</v>
      </c>
      <c r="O43" s="5"/>
      <c r="P43" s="10"/>
    </row>
    <row r="44" spans="1:17" x14ac:dyDescent="0.25">
      <c r="D44" s="11">
        <f>SUM(D3:D42)</f>
        <v>4122.3099999999995</v>
      </c>
      <c r="E44" s="11">
        <f>SUM(E3:E42)</f>
        <v>4067.8399999999992</v>
      </c>
      <c r="F44" s="11">
        <f>SUM(F3:F43)</f>
        <v>42.44</v>
      </c>
      <c r="G44" s="161" t="s">
        <v>51</v>
      </c>
      <c r="H44" s="162"/>
      <c r="I44" s="162"/>
      <c r="J44" s="162"/>
      <c r="K44" s="122">
        <f>SUM(K41:K43)</f>
        <v>4974.0599999999995</v>
      </c>
      <c r="L44" s="37"/>
      <c r="O44" s="5"/>
      <c r="P44" s="10"/>
    </row>
    <row r="45" spans="1:17" x14ac:dyDescent="0.25">
      <c r="F45" s="10"/>
      <c r="G45" s="184" t="s">
        <v>73</v>
      </c>
      <c r="H45" s="185"/>
      <c r="I45" s="185"/>
      <c r="J45" s="185"/>
      <c r="K45" s="123">
        <f>K40+K44</f>
        <v>12524.619999999999</v>
      </c>
      <c r="L45" s="37"/>
      <c r="M45" s="16"/>
      <c r="N45" s="16"/>
      <c r="O45" s="5"/>
      <c r="P45" s="10"/>
    </row>
    <row r="46" spans="1:17" ht="15.75" thickBot="1" x14ac:dyDescent="0.3">
      <c r="A46" s="87"/>
      <c r="B46" s="87"/>
      <c r="C46" s="87"/>
      <c r="E46" s="14"/>
      <c r="F46" s="10"/>
      <c r="G46" s="170" t="s">
        <v>75</v>
      </c>
      <c r="H46" s="171"/>
      <c r="I46" s="171"/>
      <c r="J46" s="171"/>
      <c r="K46" s="124">
        <f>E44+J23</f>
        <v>6725.4</v>
      </c>
      <c r="L46" s="31"/>
      <c r="M46" s="5"/>
      <c r="N46" s="5"/>
      <c r="O46" s="5"/>
      <c r="P46" s="10"/>
    </row>
    <row r="47" spans="1:17" ht="15.75" thickBot="1" x14ac:dyDescent="0.3">
      <c r="A47" s="182" t="s">
        <v>70</v>
      </c>
      <c r="B47" s="183"/>
      <c r="C47" s="183"/>
      <c r="E47" s="12"/>
      <c r="F47" s="14"/>
      <c r="G47" s="168" t="s">
        <v>74</v>
      </c>
      <c r="H47" s="169"/>
      <c r="I47" s="169"/>
      <c r="J47" s="169"/>
      <c r="K47" s="49">
        <f>K45-K46</f>
        <v>5799.2199999999993</v>
      </c>
      <c r="L47" s="37"/>
    </row>
    <row r="48" spans="1:17" x14ac:dyDescent="0.25">
      <c r="B48" s="101">
        <v>480</v>
      </c>
      <c r="C48" s="101" t="s">
        <v>16</v>
      </c>
      <c r="E48" s="74">
        <v>85.4</v>
      </c>
      <c r="F48" s="5"/>
      <c r="P48" s="46"/>
      <c r="Q48" s="8"/>
    </row>
    <row r="49" spans="1:17" x14ac:dyDescent="0.25">
      <c r="B49" s="101">
        <v>487</v>
      </c>
      <c r="C49" s="102" t="s">
        <v>63</v>
      </c>
      <c r="E49" s="10">
        <v>12.5</v>
      </c>
      <c r="F49" s="5"/>
      <c r="P49" s="47"/>
      <c r="Q49" s="47"/>
    </row>
    <row r="50" spans="1:17" x14ac:dyDescent="0.25">
      <c r="E50" s="11">
        <f>SUM(E48:E49)</f>
        <v>97.9</v>
      </c>
      <c r="P50" s="30"/>
      <c r="Q50" s="8"/>
    </row>
    <row r="51" spans="1:17" ht="17.25" customHeight="1" x14ac:dyDescent="0.25">
      <c r="A51" s="153"/>
      <c r="B51" s="153"/>
      <c r="C51" s="153"/>
      <c r="E51" s="12"/>
      <c r="G51" s="79"/>
      <c r="H51" s="8"/>
      <c r="N51" s="37"/>
    </row>
    <row r="52" spans="1:17" x14ac:dyDescent="0.25">
      <c r="G52" s="79"/>
      <c r="H52" s="8"/>
    </row>
    <row r="53" spans="1:17" x14ac:dyDescent="0.25">
      <c r="N53" s="37"/>
    </row>
    <row r="54" spans="1:17" x14ac:dyDescent="0.25">
      <c r="N54" s="37"/>
    </row>
    <row r="55" spans="1:17" x14ac:dyDescent="0.25">
      <c r="N55" s="37"/>
    </row>
    <row r="57" spans="1:17" x14ac:dyDescent="0.25">
      <c r="F57" s="37"/>
    </row>
  </sheetData>
  <mergeCells count="45">
    <mergeCell ref="Q30:S30"/>
    <mergeCell ref="Q32:S32"/>
    <mergeCell ref="Q31:S31"/>
    <mergeCell ref="G45:J45"/>
    <mergeCell ref="M40:O40"/>
    <mergeCell ref="M41:O41"/>
    <mergeCell ref="G30:I30"/>
    <mergeCell ref="G31:I31"/>
    <mergeCell ref="G33:I33"/>
    <mergeCell ref="G34:I34"/>
    <mergeCell ref="G35:I35"/>
    <mergeCell ref="M42:O42"/>
    <mergeCell ref="A51:C51"/>
    <mergeCell ref="G9:M9"/>
    <mergeCell ref="G42:J42"/>
    <mergeCell ref="G43:J43"/>
    <mergeCell ref="G44:J44"/>
    <mergeCell ref="G40:J40"/>
    <mergeCell ref="G41:J41"/>
    <mergeCell ref="G47:J47"/>
    <mergeCell ref="G46:J46"/>
    <mergeCell ref="G39:K39"/>
    <mergeCell ref="G24:I24"/>
    <mergeCell ref="G36:I36"/>
    <mergeCell ref="G37:I37"/>
    <mergeCell ref="G29:J29"/>
    <mergeCell ref="I12:K12"/>
    <mergeCell ref="A47:C47"/>
    <mergeCell ref="A1:F1"/>
    <mergeCell ref="G1:M1"/>
    <mergeCell ref="L20:M20"/>
    <mergeCell ref="I14:K14"/>
    <mergeCell ref="I16:K16"/>
    <mergeCell ref="I11:K11"/>
    <mergeCell ref="I13:K13"/>
    <mergeCell ref="I15:K15"/>
    <mergeCell ref="I4:K4"/>
    <mergeCell ref="I5:K5"/>
    <mergeCell ref="G19:J19"/>
    <mergeCell ref="G23:I23"/>
    <mergeCell ref="G20:I20"/>
    <mergeCell ref="I3:K3"/>
    <mergeCell ref="I6:K6"/>
    <mergeCell ref="G26:I26"/>
    <mergeCell ref="G21:I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18" sqref="A18"/>
    </sheetView>
  </sheetViews>
  <sheetFormatPr defaultRowHeight="15" x14ac:dyDescent="0.25"/>
  <cols>
    <col min="1" max="1" width="9.85546875" customWidth="1"/>
  </cols>
  <sheetData>
    <row r="1" spans="1:7" ht="15.75" x14ac:dyDescent="0.25">
      <c r="A1" s="191" t="s">
        <v>14</v>
      </c>
      <c r="B1" s="191"/>
      <c r="C1" s="191"/>
      <c r="D1" s="191"/>
      <c r="E1" s="191"/>
      <c r="F1" s="191"/>
      <c r="G1" s="191"/>
    </row>
    <row r="2" spans="1:7" x14ac:dyDescent="0.25">
      <c r="A2" s="60">
        <v>42843</v>
      </c>
      <c r="B2" s="61"/>
      <c r="C2" s="62" t="s">
        <v>20</v>
      </c>
      <c r="D2" s="63"/>
      <c r="E2" s="63"/>
      <c r="F2" s="64"/>
      <c r="G2" s="65">
        <v>2885</v>
      </c>
    </row>
    <row r="3" spans="1:7" x14ac:dyDescent="0.25">
      <c r="A3" s="55">
        <v>43033</v>
      </c>
      <c r="B3" s="34" t="s">
        <v>21</v>
      </c>
      <c r="C3" s="25" t="s">
        <v>22</v>
      </c>
      <c r="D3" s="26"/>
      <c r="E3" s="26"/>
      <c r="F3" s="27">
        <v>600</v>
      </c>
      <c r="G3" s="27">
        <f t="shared" ref="G3:G14" si="0">G2-F3</f>
        <v>2285</v>
      </c>
    </row>
    <row r="4" spans="1:7" x14ac:dyDescent="0.25">
      <c r="A4" s="55">
        <v>43070</v>
      </c>
      <c r="B4" s="34" t="s">
        <v>21</v>
      </c>
      <c r="C4" s="25" t="s">
        <v>23</v>
      </c>
      <c r="D4" s="25"/>
      <c r="E4" s="25"/>
      <c r="F4" s="27">
        <v>177.6</v>
      </c>
      <c r="G4" s="27">
        <f t="shared" si="0"/>
        <v>2107.4</v>
      </c>
    </row>
    <row r="5" spans="1:7" x14ac:dyDescent="0.25">
      <c r="A5" s="55">
        <v>43378</v>
      </c>
      <c r="B5" s="34" t="s">
        <v>21</v>
      </c>
      <c r="C5" s="25" t="s">
        <v>24</v>
      </c>
      <c r="D5" s="25"/>
      <c r="E5" s="25"/>
      <c r="F5" s="27">
        <v>58.8</v>
      </c>
      <c r="G5" s="27">
        <f t="shared" si="0"/>
        <v>2048.6</v>
      </c>
    </row>
    <row r="6" spans="1:7" x14ac:dyDescent="0.25">
      <c r="A6" s="55">
        <v>43437</v>
      </c>
      <c r="B6" s="34" t="s">
        <v>21</v>
      </c>
      <c r="C6" s="25" t="s">
        <v>25</v>
      </c>
      <c r="D6" s="25"/>
      <c r="E6" s="25"/>
      <c r="F6" s="27">
        <v>180</v>
      </c>
      <c r="G6" s="27">
        <f t="shared" si="0"/>
        <v>1868.6</v>
      </c>
    </row>
    <row r="7" spans="1:7" x14ac:dyDescent="0.25">
      <c r="A7" s="56">
        <v>43748</v>
      </c>
      <c r="B7" s="35" t="s">
        <v>21</v>
      </c>
      <c r="C7" s="15" t="s">
        <v>24</v>
      </c>
      <c r="D7" s="22"/>
      <c r="E7" s="12"/>
      <c r="F7" s="28">
        <v>58.8</v>
      </c>
      <c r="G7" s="27">
        <f t="shared" si="0"/>
        <v>1809.8</v>
      </c>
    </row>
    <row r="8" spans="1:7" x14ac:dyDescent="0.25">
      <c r="A8" s="56">
        <v>43801</v>
      </c>
      <c r="B8" s="35" t="s">
        <v>21</v>
      </c>
      <c r="C8" s="15" t="s">
        <v>26</v>
      </c>
      <c r="D8" s="22"/>
      <c r="E8" s="12"/>
      <c r="F8" s="28">
        <v>180</v>
      </c>
      <c r="G8" s="27">
        <f t="shared" si="0"/>
        <v>1629.8</v>
      </c>
    </row>
    <row r="9" spans="1:7" x14ac:dyDescent="0.25">
      <c r="A9" s="56">
        <v>44116</v>
      </c>
      <c r="B9" s="36" t="s">
        <v>21</v>
      </c>
      <c r="C9" s="15" t="s">
        <v>24</v>
      </c>
      <c r="D9" s="15"/>
      <c r="E9" s="15"/>
      <c r="F9" s="28">
        <v>58.8</v>
      </c>
      <c r="G9" s="28">
        <f t="shared" si="0"/>
        <v>1571</v>
      </c>
    </row>
    <row r="10" spans="1:7" x14ac:dyDescent="0.25">
      <c r="A10" s="57">
        <v>44166</v>
      </c>
      <c r="B10" s="21" t="s">
        <v>21</v>
      </c>
      <c r="C10" s="15" t="s">
        <v>26</v>
      </c>
      <c r="D10" s="15"/>
      <c r="E10" s="15"/>
      <c r="F10" s="28">
        <v>180</v>
      </c>
      <c r="G10" s="28">
        <f t="shared" si="0"/>
        <v>1391</v>
      </c>
    </row>
    <row r="11" spans="1:7" x14ac:dyDescent="0.25">
      <c r="A11" s="58">
        <v>44480</v>
      </c>
      <c r="B11" s="54" t="s">
        <v>21</v>
      </c>
      <c r="C11" s="15" t="s">
        <v>24</v>
      </c>
      <c r="D11" s="22"/>
      <c r="E11" s="22"/>
      <c r="F11" s="28">
        <v>58.8</v>
      </c>
      <c r="G11" s="27">
        <f t="shared" si="0"/>
        <v>1332.2</v>
      </c>
    </row>
    <row r="12" spans="1:7" x14ac:dyDescent="0.25">
      <c r="A12" s="58">
        <v>44488</v>
      </c>
      <c r="B12" s="54" t="s">
        <v>21</v>
      </c>
      <c r="C12" s="22" t="s">
        <v>27</v>
      </c>
      <c r="D12" s="22"/>
      <c r="E12" s="22"/>
      <c r="F12" s="27">
        <v>60</v>
      </c>
      <c r="G12" s="27">
        <f t="shared" si="0"/>
        <v>1272.2</v>
      </c>
    </row>
    <row r="13" spans="1:7" x14ac:dyDescent="0.25">
      <c r="A13" s="58">
        <v>44531</v>
      </c>
      <c r="B13" s="54" t="s">
        <v>21</v>
      </c>
      <c r="C13" s="15" t="s">
        <v>26</v>
      </c>
      <c r="D13" s="15"/>
      <c r="E13" s="22"/>
      <c r="F13" s="27">
        <v>180</v>
      </c>
      <c r="G13" s="59">
        <f t="shared" si="0"/>
        <v>1092.2</v>
      </c>
    </row>
    <row r="14" spans="1:7" x14ac:dyDescent="0.25">
      <c r="A14" s="56">
        <v>44844</v>
      </c>
      <c r="B14" s="36" t="s">
        <v>21</v>
      </c>
      <c r="C14" s="53" t="s">
        <v>28</v>
      </c>
      <c r="D14" s="53"/>
      <c r="E14" s="53"/>
      <c r="F14" s="12">
        <v>58.8</v>
      </c>
      <c r="G14" s="59">
        <f t="shared" si="0"/>
        <v>1033.4000000000001</v>
      </c>
    </row>
    <row r="15" spans="1:7" x14ac:dyDescent="0.25">
      <c r="A15" s="58">
        <v>44896</v>
      </c>
      <c r="B15" s="35" t="s">
        <v>21</v>
      </c>
      <c r="C15" s="190" t="s">
        <v>30</v>
      </c>
      <c r="D15" s="190"/>
      <c r="E15" s="190"/>
      <c r="F15" s="28">
        <v>180</v>
      </c>
      <c r="G15" s="14">
        <v>853.4</v>
      </c>
    </row>
    <row r="16" spans="1:7" x14ac:dyDescent="0.25">
      <c r="A16" s="45">
        <v>45209</v>
      </c>
      <c r="B16" s="35" t="s">
        <v>21</v>
      </c>
      <c r="C16" s="148" t="s">
        <v>33</v>
      </c>
      <c r="D16" s="148"/>
      <c r="E16" s="148"/>
      <c r="F16" s="28">
        <v>58.8</v>
      </c>
      <c r="G16" s="10">
        <v>794.6</v>
      </c>
    </row>
    <row r="17" spans="1:7" x14ac:dyDescent="0.25">
      <c r="A17" s="69" t="s">
        <v>35</v>
      </c>
      <c r="B17" s="35" t="s">
        <v>21</v>
      </c>
      <c r="C17" s="139" t="s">
        <v>34</v>
      </c>
      <c r="D17" s="139"/>
      <c r="E17" s="139"/>
      <c r="F17" s="28">
        <v>210.24</v>
      </c>
      <c r="G17" s="66">
        <f>G16-F17</f>
        <v>584.36</v>
      </c>
    </row>
  </sheetData>
  <mergeCells count="4">
    <mergeCell ref="C15:E15"/>
    <mergeCell ref="C16:E16"/>
    <mergeCell ref="C17:E17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Christine</cp:lastModifiedBy>
  <cp:lastPrinted>2025-04-11T07:31:43Z</cp:lastPrinted>
  <dcterms:created xsi:type="dcterms:W3CDTF">2021-05-12T18:14:55Z</dcterms:created>
  <dcterms:modified xsi:type="dcterms:W3CDTF">2025-04-26T17:58:57Z</dcterms:modified>
</cp:coreProperties>
</file>